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u Drive\Add-In\Clientes\Milton\Projeto Layout Planilhas\1 - Ações - 11 -23\"/>
    </mc:Choice>
  </mc:AlternateContent>
  <xr:revisionPtr revIDLastSave="0" documentId="8_{BB83D066-0D78-44F3-80B3-ECFB649EBA8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últiplos" sheetId="1" r:id="rId1"/>
  </sheets>
  <definedNames>
    <definedName name="_ECO_RANGE_ID166fe136c2b040e889371a08981300ef" localSheetId="0" hidden="1">Múltiplos!$K$7:$K$49</definedName>
    <definedName name="_ECO_RANGE_ID2960f57bda1148328dc0cd6ff4c5d9c6" localSheetId="0" hidden="1">Múltiplos!$H$7:$H$49</definedName>
    <definedName name="_ECO_RANGE_ID364009f8dbc44a6ab7e124d7ce038c73" localSheetId="0" hidden="1">Múltiplos!$AO$7:$AO$49</definedName>
    <definedName name="_ECO_RANGE_ID3825812afed04532b0f591ebe89b9bb4" localSheetId="0" hidden="1">Múltiplos!$Q$7:$Q$49</definedName>
    <definedName name="_ECO_RANGE_ID51fb9b9fcea1431eaa7c3ec205b6f01d" localSheetId="0" hidden="1">Múltiplos!$I$7:$I$49</definedName>
    <definedName name="_ECO_RANGE_ID52fbd81bbbc144828408f4265716b61b" localSheetId="0" hidden="1">Múltiplos!$P$7:$P$49</definedName>
    <definedName name="_ECO_RANGE_ID61fdcb96d3b04cc1bd2196eec52dc1e4" localSheetId="0" hidden="1">Múltiplos!$O$7:$O$49</definedName>
    <definedName name="_ECO_RANGE_ID6414662d56554c38b20e57d657ef1b89" localSheetId="0" hidden="1">Múltiplos!$D$7:$D$49</definedName>
    <definedName name="_ECO_RANGE_ID69344441b68d43bfb3de11cfd045d127" localSheetId="0" hidden="1">Múltiplos!$Y$7:$Y$49</definedName>
    <definedName name="_ECO_RANGE_ID71a62419b512427ba5a252829cef150f" localSheetId="0" hidden="1">Múltiplos!$AA$7:$AA$49</definedName>
    <definedName name="_ECO_RANGE_ID786a0bccc24c4ad28c31064019fcf305" localSheetId="0" hidden="1">Múltiplos!$S$7:$S$49</definedName>
    <definedName name="_ECO_RANGE_ID873f9b21c3564fefbf057579189aab3e" localSheetId="0" hidden="1">Múltiplos!$AF$7:$AF$49</definedName>
    <definedName name="_ECO_RANGE_ID8adb18d0d3994d26a85c61a954e9cd63" localSheetId="0" hidden="1">Múltiplos!$E$7:$E$49</definedName>
    <definedName name="_ECO_RANGE_ID8dee1c61d2af4562863483941c017e97" localSheetId="0" hidden="1">Múltiplos!$AZ$7:$AZ$49</definedName>
    <definedName name="_ECO_RANGE_ID8f2438f15d894fce83ff092b03bad3ac" localSheetId="0" hidden="1">Múltiplos!$J$7:$J$49</definedName>
    <definedName name="_ECO_RANGE_ID9163be4c836248718a6ae987a62c0b3d" localSheetId="0" hidden="1">Múltiplos!$W$7:$W$49</definedName>
    <definedName name="_ECO_RANGE_ID91b35c6b0fe648bc924310d4a8b007ab" localSheetId="0" hidden="1">Múltiplos!$AR$7:$AR$49</definedName>
    <definedName name="_ECO_RANGE_ID9be899e380bf493f9ef4f4f8c9c82010" localSheetId="0" hidden="1">Múltiplos!$AE$7:$AE$49</definedName>
    <definedName name="_ECO_RANGE_IDb166d93180354eb191c70d2db7863028" localSheetId="0" hidden="1">Múltiplos!$AH$7:$AH$49</definedName>
    <definedName name="_ECO_RANGE_IDb79f3a6a186d4f2487b683bc92b3a90f" localSheetId="0" hidden="1">Múltiplos!$Z$7:$Z$49</definedName>
    <definedName name="_ECO_RANGE_IDc0890d80a9e44c72bc3a330619afc40a" localSheetId="0" hidden="1">Múltiplos!$AG$7:$AG$49</definedName>
    <definedName name="_ECO_RANGE_IDd19d3814680a49e394a56086719fb2ab" localSheetId="0" hidden="1">Múltiplos!$AX$7:$AX$49</definedName>
    <definedName name="_ECO_RANGE_IDd3593a4d3bb84b68bd2a60457bc74ba9" localSheetId="0" hidden="1">Múltiplos!$G$7:$G$49</definedName>
    <definedName name="_ECO_RANGE_IDd8860d370b0a4b67bc7def52cb6f1237" localSheetId="0" hidden="1">Múltiplos!$AQ$7:$AQ$49</definedName>
    <definedName name="_ECO_RANGE_IDdcf49ae3379d4a429560258d92e171f1" localSheetId="0" hidden="1">Múltiplos!$AW$7:$AW$49</definedName>
    <definedName name="_ECO_RANGE_IDddf5e2bdfee24c42b1830d1cfd5f2fb4" localSheetId="0" hidden="1">Múltiplos!$AN$7:$AN$49</definedName>
    <definedName name="_ECO_RANGE_IDe19455744c24468da0bc77dc56a6120d" localSheetId="0" hidden="1">Múltiplos!$AV$7:$AV$49</definedName>
    <definedName name="_ECO_RANGE_IDe2d68e7828f94b6f8dc33bde18b6d268" localSheetId="0" hidden="1">Múltiplos!$X$7:$X$49</definedName>
    <definedName name="_ECO_RANGE_IDec3d29cd433c43c494101800dd7f2343" localSheetId="0" hidden="1">Múltiplos!$AP$7:$AP$49</definedName>
    <definedName name="_ECO_RANGE_IDef44ef61271f4286a784ff3759bc7853" localSheetId="0" hidden="1">Múltiplos!$AI$7:$AI$49</definedName>
    <definedName name="_ECO_RANGE_IDf09273dcbb604ac29a19c4c5491e6d3e" localSheetId="0" hidden="1">Múltiplos!$C$7:$C$49</definedName>
    <definedName name="_ECO_RANGE_IDf10889868122421b9221a1826d4b5fd6" localSheetId="0" hidden="1">Múltiplos!$AY$7:$AY$49</definedName>
    <definedName name="_ECO_RANGE_IDfa17b7ece2594590bfa098ec761d4256" localSheetId="0" hidden="1">Múltiplos!$R$7:$R$49</definedName>
    <definedName name="Multiplicador">OFFSET(#REF!,0,0,COUNTA(#REF!)-1)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199" i="1" l="1"/>
  <c r="BA199" i="1"/>
  <c r="AT199" i="1"/>
  <c r="AS199" i="1"/>
  <c r="AL199" i="1"/>
  <c r="AJ199" i="1"/>
  <c r="AK199" i="1" s="1"/>
  <c r="AC199" i="1"/>
  <c r="AB199" i="1"/>
  <c r="U199" i="1"/>
  <c r="T199" i="1"/>
  <c r="M199" i="1"/>
  <c r="L199" i="1"/>
  <c r="BB198" i="1"/>
  <c r="BA198" i="1"/>
  <c r="AT198" i="1"/>
  <c r="AS198" i="1"/>
  <c r="AL198" i="1"/>
  <c r="AJ198" i="1"/>
  <c r="AK198" i="1" s="1"/>
  <c r="AC198" i="1"/>
  <c r="AB198" i="1"/>
  <c r="U198" i="1"/>
  <c r="T198" i="1"/>
  <c r="M198" i="1"/>
  <c r="L198" i="1"/>
  <c r="BB197" i="1"/>
  <c r="BA197" i="1"/>
  <c r="AT197" i="1"/>
  <c r="AS197" i="1"/>
  <c r="AL197" i="1"/>
  <c r="AJ197" i="1"/>
  <c r="AK197" i="1" s="1"/>
  <c r="AC197" i="1"/>
  <c r="AB197" i="1"/>
  <c r="U197" i="1"/>
  <c r="T197" i="1"/>
  <c r="M197" i="1"/>
  <c r="L197" i="1"/>
  <c r="BB196" i="1"/>
  <c r="BA196" i="1"/>
  <c r="AT196" i="1"/>
  <c r="AS196" i="1"/>
  <c r="AL196" i="1"/>
  <c r="AJ196" i="1"/>
  <c r="AK196" i="1" s="1"/>
  <c r="AC196" i="1"/>
  <c r="AB196" i="1"/>
  <c r="U196" i="1"/>
  <c r="T196" i="1"/>
  <c r="M196" i="1"/>
  <c r="L196" i="1"/>
  <c r="BB195" i="1"/>
  <c r="BA195" i="1"/>
  <c r="AT195" i="1"/>
  <c r="AS195" i="1"/>
  <c r="AL195" i="1"/>
  <c r="AJ195" i="1"/>
  <c r="AK195" i="1" s="1"/>
  <c r="AC195" i="1"/>
  <c r="AB195" i="1"/>
  <c r="U195" i="1"/>
  <c r="T195" i="1"/>
  <c r="M195" i="1"/>
  <c r="L195" i="1"/>
  <c r="BB194" i="1"/>
  <c r="BA194" i="1"/>
  <c r="AT194" i="1"/>
  <c r="AS194" i="1"/>
  <c r="AL194" i="1"/>
  <c r="AJ194" i="1"/>
  <c r="AK194" i="1" s="1"/>
  <c r="AC194" i="1"/>
  <c r="AB194" i="1"/>
  <c r="U194" i="1"/>
  <c r="T194" i="1"/>
  <c r="M194" i="1"/>
  <c r="L194" i="1"/>
  <c r="BB193" i="1"/>
  <c r="BA193" i="1"/>
  <c r="AT193" i="1"/>
  <c r="AS193" i="1"/>
  <c r="AL193" i="1"/>
  <c r="AJ193" i="1"/>
  <c r="AK193" i="1" s="1"/>
  <c r="AC193" i="1"/>
  <c r="AB193" i="1"/>
  <c r="U193" i="1"/>
  <c r="T193" i="1"/>
  <c r="M193" i="1"/>
  <c r="L193" i="1"/>
  <c r="BB192" i="1"/>
  <c r="BA192" i="1"/>
  <c r="AT192" i="1"/>
  <c r="AS192" i="1"/>
  <c r="AL192" i="1"/>
  <c r="AJ192" i="1"/>
  <c r="AK192" i="1" s="1"/>
  <c r="AC192" i="1"/>
  <c r="AB192" i="1"/>
  <c r="U192" i="1"/>
  <c r="T192" i="1"/>
  <c r="M192" i="1"/>
  <c r="L192" i="1"/>
  <c r="BB191" i="1"/>
  <c r="BA191" i="1"/>
  <c r="AT191" i="1"/>
  <c r="AS191" i="1"/>
  <c r="AL191" i="1"/>
  <c r="AJ191" i="1"/>
  <c r="AK191" i="1" s="1"/>
  <c r="AC191" i="1"/>
  <c r="AB191" i="1"/>
  <c r="U191" i="1"/>
  <c r="T191" i="1"/>
  <c r="M191" i="1"/>
  <c r="L191" i="1"/>
  <c r="BB190" i="1"/>
  <c r="BA190" i="1"/>
  <c r="AT190" i="1"/>
  <c r="AS190" i="1"/>
  <c r="AL190" i="1"/>
  <c r="AJ190" i="1"/>
  <c r="AK190" i="1" s="1"/>
  <c r="AC190" i="1"/>
  <c r="AB190" i="1"/>
  <c r="U190" i="1"/>
  <c r="T190" i="1"/>
  <c r="M190" i="1"/>
  <c r="L190" i="1"/>
  <c r="BB189" i="1"/>
  <c r="BA189" i="1"/>
  <c r="AT189" i="1"/>
  <c r="AS189" i="1"/>
  <c r="AL189" i="1"/>
  <c r="AJ189" i="1"/>
  <c r="AK189" i="1" s="1"/>
  <c r="AC189" i="1"/>
  <c r="AB189" i="1"/>
  <c r="U189" i="1"/>
  <c r="T189" i="1"/>
  <c r="M189" i="1"/>
  <c r="L189" i="1"/>
  <c r="BB188" i="1"/>
  <c r="BA188" i="1"/>
  <c r="AT188" i="1"/>
  <c r="AS188" i="1"/>
  <c r="AL188" i="1"/>
  <c r="AJ188" i="1"/>
  <c r="AK188" i="1" s="1"/>
  <c r="AC188" i="1"/>
  <c r="AB188" i="1"/>
  <c r="U188" i="1"/>
  <c r="T188" i="1"/>
  <c r="M188" i="1"/>
  <c r="L188" i="1"/>
  <c r="BB187" i="1"/>
  <c r="BA187" i="1"/>
  <c r="AT187" i="1"/>
  <c r="AS187" i="1"/>
  <c r="AL187" i="1"/>
  <c r="AJ187" i="1"/>
  <c r="AK187" i="1" s="1"/>
  <c r="AC187" i="1"/>
  <c r="AB187" i="1"/>
  <c r="U187" i="1"/>
  <c r="T187" i="1"/>
  <c r="M187" i="1"/>
  <c r="L187" i="1"/>
  <c r="BB186" i="1"/>
  <c r="BA186" i="1"/>
  <c r="AT186" i="1"/>
  <c r="AS186" i="1"/>
  <c r="AL186" i="1"/>
  <c r="AJ186" i="1"/>
  <c r="AK186" i="1" s="1"/>
  <c r="AC186" i="1"/>
  <c r="AB186" i="1"/>
  <c r="U186" i="1"/>
  <c r="T186" i="1"/>
  <c r="M186" i="1"/>
  <c r="L186" i="1"/>
  <c r="BB185" i="1"/>
  <c r="BA185" i="1"/>
  <c r="AT185" i="1"/>
  <c r="AS185" i="1"/>
  <c r="AL185" i="1"/>
  <c r="AJ185" i="1"/>
  <c r="AK185" i="1" s="1"/>
  <c r="AC185" i="1"/>
  <c r="AB185" i="1"/>
  <c r="U185" i="1"/>
  <c r="T185" i="1"/>
  <c r="M185" i="1"/>
  <c r="L185" i="1"/>
  <c r="BB184" i="1"/>
  <c r="BA184" i="1"/>
  <c r="AT184" i="1"/>
  <c r="AS184" i="1"/>
  <c r="AL184" i="1"/>
  <c r="AJ184" i="1"/>
  <c r="AK184" i="1" s="1"/>
  <c r="AC184" i="1"/>
  <c r="AB184" i="1"/>
  <c r="U184" i="1"/>
  <c r="T184" i="1"/>
  <c r="M184" i="1"/>
  <c r="L184" i="1"/>
  <c r="BB183" i="1"/>
  <c r="BA183" i="1"/>
  <c r="AT183" i="1"/>
  <c r="AS183" i="1"/>
  <c r="AL183" i="1"/>
  <c r="AJ183" i="1"/>
  <c r="AK183" i="1" s="1"/>
  <c r="AC183" i="1"/>
  <c r="AB183" i="1"/>
  <c r="U183" i="1"/>
  <c r="T183" i="1"/>
  <c r="M183" i="1"/>
  <c r="L183" i="1"/>
  <c r="BB182" i="1"/>
  <c r="BA182" i="1"/>
  <c r="AT182" i="1"/>
  <c r="AS182" i="1"/>
  <c r="AL182" i="1"/>
  <c r="AJ182" i="1"/>
  <c r="AK182" i="1" s="1"/>
  <c r="AC182" i="1"/>
  <c r="AB182" i="1"/>
  <c r="U182" i="1"/>
  <c r="T182" i="1"/>
  <c r="M182" i="1"/>
  <c r="L182" i="1"/>
  <c r="BB181" i="1"/>
  <c r="BA181" i="1"/>
  <c r="AT181" i="1"/>
  <c r="AS181" i="1"/>
  <c r="AL181" i="1"/>
  <c r="AJ181" i="1"/>
  <c r="AK181" i="1" s="1"/>
  <c r="AC181" i="1"/>
  <c r="AB181" i="1"/>
  <c r="U181" i="1"/>
  <c r="T181" i="1"/>
  <c r="M181" i="1"/>
  <c r="L181" i="1"/>
  <c r="BB180" i="1"/>
  <c r="BA180" i="1"/>
  <c r="AT180" i="1"/>
  <c r="AS180" i="1"/>
  <c r="AL180" i="1"/>
  <c r="AJ180" i="1"/>
  <c r="AK180" i="1" s="1"/>
  <c r="AC180" i="1"/>
  <c r="AB180" i="1"/>
  <c r="U180" i="1"/>
  <c r="T180" i="1"/>
  <c r="M180" i="1"/>
  <c r="L180" i="1"/>
  <c r="BB179" i="1"/>
  <c r="BA179" i="1"/>
  <c r="AT179" i="1"/>
  <c r="AS179" i="1"/>
  <c r="AL179" i="1"/>
  <c r="AJ179" i="1"/>
  <c r="AK179" i="1" s="1"/>
  <c r="AC179" i="1"/>
  <c r="AB179" i="1"/>
  <c r="U179" i="1"/>
  <c r="T179" i="1"/>
  <c r="M179" i="1"/>
  <c r="L179" i="1"/>
  <c r="BB178" i="1"/>
  <c r="BA178" i="1"/>
  <c r="AT178" i="1"/>
  <c r="AS178" i="1"/>
  <c r="AL178" i="1"/>
  <c r="AJ178" i="1"/>
  <c r="AK178" i="1" s="1"/>
  <c r="AC178" i="1"/>
  <c r="AB178" i="1"/>
  <c r="U178" i="1"/>
  <c r="T178" i="1"/>
  <c r="M178" i="1"/>
  <c r="L178" i="1"/>
  <c r="BB177" i="1"/>
  <c r="BA177" i="1"/>
  <c r="AT177" i="1"/>
  <c r="AS177" i="1"/>
  <c r="AL177" i="1"/>
  <c r="AJ177" i="1"/>
  <c r="AK177" i="1" s="1"/>
  <c r="AC177" i="1"/>
  <c r="AB177" i="1"/>
  <c r="U177" i="1"/>
  <c r="T177" i="1"/>
  <c r="M177" i="1"/>
  <c r="L177" i="1"/>
  <c r="BB176" i="1"/>
  <c r="BA176" i="1"/>
  <c r="AT176" i="1"/>
  <c r="AS176" i="1"/>
  <c r="AL176" i="1"/>
  <c r="AJ176" i="1"/>
  <c r="AK176" i="1" s="1"/>
  <c r="AC176" i="1"/>
  <c r="AB176" i="1"/>
  <c r="U176" i="1"/>
  <c r="T176" i="1"/>
  <c r="M176" i="1"/>
  <c r="L176" i="1"/>
  <c r="BB175" i="1"/>
  <c r="BA175" i="1"/>
  <c r="AT175" i="1"/>
  <c r="AS175" i="1"/>
  <c r="AL175" i="1"/>
  <c r="AJ175" i="1"/>
  <c r="AK175" i="1" s="1"/>
  <c r="AC175" i="1"/>
  <c r="AB175" i="1"/>
  <c r="U175" i="1"/>
  <c r="T175" i="1"/>
  <c r="M175" i="1"/>
  <c r="L175" i="1"/>
  <c r="BB174" i="1"/>
  <c r="BA174" i="1"/>
  <c r="AT174" i="1"/>
  <c r="AS174" i="1"/>
  <c r="AL174" i="1"/>
  <c r="AJ174" i="1"/>
  <c r="AK174" i="1" s="1"/>
  <c r="AC174" i="1"/>
  <c r="AB174" i="1"/>
  <c r="U174" i="1"/>
  <c r="T174" i="1"/>
  <c r="M174" i="1"/>
  <c r="L174" i="1"/>
  <c r="BB173" i="1"/>
  <c r="BA173" i="1"/>
  <c r="AT173" i="1"/>
  <c r="AS173" i="1"/>
  <c r="AL173" i="1"/>
  <c r="AJ173" i="1"/>
  <c r="AK173" i="1" s="1"/>
  <c r="AC173" i="1"/>
  <c r="AB173" i="1"/>
  <c r="U173" i="1"/>
  <c r="T173" i="1"/>
  <c r="M173" i="1"/>
  <c r="L173" i="1"/>
  <c r="BB172" i="1"/>
  <c r="BA172" i="1"/>
  <c r="AT172" i="1"/>
  <c r="AS172" i="1"/>
  <c r="AL172" i="1"/>
  <c r="AJ172" i="1"/>
  <c r="AK172" i="1" s="1"/>
  <c r="AC172" i="1"/>
  <c r="AB172" i="1"/>
  <c r="U172" i="1"/>
  <c r="T172" i="1"/>
  <c r="M172" i="1"/>
  <c r="L172" i="1"/>
  <c r="BB171" i="1"/>
  <c r="BA171" i="1"/>
  <c r="AT171" i="1"/>
  <c r="AS171" i="1"/>
  <c r="AL171" i="1"/>
  <c r="AJ171" i="1"/>
  <c r="AK171" i="1" s="1"/>
  <c r="AC171" i="1"/>
  <c r="AB171" i="1"/>
  <c r="U171" i="1"/>
  <c r="T171" i="1"/>
  <c r="M171" i="1"/>
  <c r="L171" i="1"/>
  <c r="BB170" i="1"/>
  <c r="BA170" i="1"/>
  <c r="AT170" i="1"/>
  <c r="AS170" i="1"/>
  <c r="AL170" i="1"/>
  <c r="AJ170" i="1"/>
  <c r="AK170" i="1" s="1"/>
  <c r="AC170" i="1"/>
  <c r="AB170" i="1"/>
  <c r="U170" i="1"/>
  <c r="T170" i="1"/>
  <c r="M170" i="1"/>
  <c r="L170" i="1"/>
  <c r="BB169" i="1"/>
  <c r="BA169" i="1"/>
  <c r="AT169" i="1"/>
  <c r="AS169" i="1"/>
  <c r="AL169" i="1"/>
  <c r="AJ169" i="1"/>
  <c r="AK169" i="1" s="1"/>
  <c r="AC169" i="1"/>
  <c r="AB169" i="1"/>
  <c r="U169" i="1"/>
  <c r="T169" i="1"/>
  <c r="M169" i="1"/>
  <c r="L169" i="1"/>
  <c r="BB168" i="1"/>
  <c r="BA168" i="1"/>
  <c r="AT168" i="1"/>
  <c r="AS168" i="1"/>
  <c r="AL168" i="1"/>
  <c r="AJ168" i="1"/>
  <c r="AK168" i="1" s="1"/>
  <c r="AC168" i="1"/>
  <c r="AB168" i="1"/>
  <c r="U168" i="1"/>
  <c r="T168" i="1"/>
  <c r="M168" i="1"/>
  <c r="L168" i="1"/>
  <c r="BB167" i="1"/>
  <c r="BA167" i="1"/>
  <c r="AT167" i="1"/>
  <c r="AS167" i="1"/>
  <c r="AL167" i="1"/>
  <c r="AJ167" i="1"/>
  <c r="AK167" i="1" s="1"/>
  <c r="AC167" i="1"/>
  <c r="AB167" i="1"/>
  <c r="U167" i="1"/>
  <c r="T167" i="1"/>
  <c r="M167" i="1"/>
  <c r="L167" i="1"/>
  <c r="BB166" i="1"/>
  <c r="BA166" i="1"/>
  <c r="AT166" i="1"/>
  <c r="AS166" i="1"/>
  <c r="AL166" i="1"/>
  <c r="AJ166" i="1"/>
  <c r="AK166" i="1" s="1"/>
  <c r="AC166" i="1"/>
  <c r="AB166" i="1"/>
  <c r="U166" i="1"/>
  <c r="T166" i="1"/>
  <c r="M166" i="1"/>
  <c r="L166" i="1"/>
  <c r="BB165" i="1"/>
  <c r="BA165" i="1"/>
  <c r="AT165" i="1"/>
  <c r="AS165" i="1"/>
  <c r="AL165" i="1"/>
  <c r="AJ165" i="1"/>
  <c r="AK165" i="1" s="1"/>
  <c r="AC165" i="1"/>
  <c r="AB165" i="1"/>
  <c r="U165" i="1"/>
  <c r="T165" i="1"/>
  <c r="M165" i="1"/>
  <c r="L165" i="1"/>
  <c r="BB164" i="1"/>
  <c r="BA164" i="1"/>
  <c r="AT164" i="1"/>
  <c r="AS164" i="1"/>
  <c r="AL164" i="1"/>
  <c r="AJ164" i="1"/>
  <c r="AK164" i="1" s="1"/>
  <c r="AC164" i="1"/>
  <c r="AB164" i="1"/>
  <c r="U164" i="1"/>
  <c r="T164" i="1"/>
  <c r="M164" i="1"/>
  <c r="L164" i="1"/>
  <c r="BB163" i="1"/>
  <c r="BA163" i="1"/>
  <c r="AT163" i="1"/>
  <c r="AS163" i="1"/>
  <c r="AL163" i="1"/>
  <c r="AJ163" i="1"/>
  <c r="AK163" i="1" s="1"/>
  <c r="AC163" i="1"/>
  <c r="AB163" i="1"/>
  <c r="U163" i="1"/>
  <c r="T163" i="1"/>
  <c r="M163" i="1"/>
  <c r="L163" i="1"/>
  <c r="BB162" i="1"/>
  <c r="BA162" i="1"/>
  <c r="AT162" i="1"/>
  <c r="AS162" i="1"/>
  <c r="AL162" i="1"/>
  <c r="AJ162" i="1"/>
  <c r="AK162" i="1" s="1"/>
  <c r="AC162" i="1"/>
  <c r="AB162" i="1"/>
  <c r="U162" i="1"/>
  <c r="T162" i="1"/>
  <c r="M162" i="1"/>
  <c r="L162" i="1"/>
  <c r="BB161" i="1"/>
  <c r="BA161" i="1"/>
  <c r="AT161" i="1"/>
  <c r="AS161" i="1"/>
  <c r="AL161" i="1"/>
  <c r="AJ161" i="1"/>
  <c r="AK161" i="1" s="1"/>
  <c r="AC161" i="1"/>
  <c r="AB161" i="1"/>
  <c r="U161" i="1"/>
  <c r="T161" i="1"/>
  <c r="M161" i="1"/>
  <c r="L161" i="1"/>
  <c r="BB160" i="1"/>
  <c r="BA160" i="1"/>
  <c r="AT160" i="1"/>
  <c r="AS160" i="1"/>
  <c r="AL160" i="1"/>
  <c r="AJ160" i="1"/>
  <c r="AK160" i="1" s="1"/>
  <c r="AC160" i="1"/>
  <c r="AB160" i="1"/>
  <c r="U160" i="1"/>
  <c r="T160" i="1"/>
  <c r="M160" i="1"/>
  <c r="L160" i="1"/>
  <c r="BB159" i="1"/>
  <c r="BA159" i="1"/>
  <c r="AT159" i="1"/>
  <c r="AS159" i="1"/>
  <c r="AL159" i="1"/>
  <c r="AJ159" i="1"/>
  <c r="AK159" i="1" s="1"/>
  <c r="AC159" i="1"/>
  <c r="AB159" i="1"/>
  <c r="U159" i="1"/>
  <c r="T159" i="1"/>
  <c r="M159" i="1"/>
  <c r="L159" i="1"/>
  <c r="BB158" i="1"/>
  <c r="BA158" i="1"/>
  <c r="AT158" i="1"/>
  <c r="AS158" i="1"/>
  <c r="AL158" i="1"/>
  <c r="AJ158" i="1"/>
  <c r="AK158" i="1" s="1"/>
  <c r="AC158" i="1"/>
  <c r="AB158" i="1"/>
  <c r="U158" i="1"/>
  <c r="T158" i="1"/>
  <c r="M158" i="1"/>
  <c r="L158" i="1"/>
  <c r="BB157" i="1"/>
  <c r="BA157" i="1"/>
  <c r="AT157" i="1"/>
  <c r="AS157" i="1"/>
  <c r="AL157" i="1"/>
  <c r="AJ157" i="1"/>
  <c r="AK157" i="1" s="1"/>
  <c r="AC157" i="1"/>
  <c r="AB157" i="1"/>
  <c r="U157" i="1"/>
  <c r="T157" i="1"/>
  <c r="M157" i="1"/>
  <c r="L157" i="1"/>
  <c r="BB156" i="1"/>
  <c r="BA156" i="1"/>
  <c r="AT156" i="1"/>
  <c r="AS156" i="1"/>
  <c r="AL156" i="1"/>
  <c r="AJ156" i="1"/>
  <c r="AK156" i="1" s="1"/>
  <c r="AC156" i="1"/>
  <c r="AB156" i="1"/>
  <c r="U156" i="1"/>
  <c r="T156" i="1"/>
  <c r="M156" i="1"/>
  <c r="L156" i="1"/>
  <c r="BB155" i="1"/>
  <c r="BA155" i="1"/>
  <c r="AT155" i="1"/>
  <c r="AS155" i="1"/>
  <c r="AL155" i="1"/>
  <c r="AJ155" i="1"/>
  <c r="AK155" i="1" s="1"/>
  <c r="AC155" i="1"/>
  <c r="AB155" i="1"/>
  <c r="U155" i="1"/>
  <c r="T155" i="1"/>
  <c r="M155" i="1"/>
  <c r="L155" i="1"/>
  <c r="BB154" i="1"/>
  <c r="BA154" i="1"/>
  <c r="AT154" i="1"/>
  <c r="AS154" i="1"/>
  <c r="AL154" i="1"/>
  <c r="AJ154" i="1"/>
  <c r="AK154" i="1" s="1"/>
  <c r="AC154" i="1"/>
  <c r="AB154" i="1"/>
  <c r="U154" i="1"/>
  <c r="T154" i="1"/>
  <c r="M154" i="1"/>
  <c r="L154" i="1"/>
  <c r="BB153" i="1"/>
  <c r="BA153" i="1"/>
  <c r="AT153" i="1"/>
  <c r="AS153" i="1"/>
  <c r="AL153" i="1"/>
  <c r="AJ153" i="1"/>
  <c r="AK153" i="1" s="1"/>
  <c r="AC153" i="1"/>
  <c r="AB153" i="1"/>
  <c r="U153" i="1"/>
  <c r="T153" i="1"/>
  <c r="M153" i="1"/>
  <c r="L153" i="1"/>
  <c r="BB152" i="1"/>
  <c r="BA152" i="1"/>
  <c r="AT152" i="1"/>
  <c r="AS152" i="1"/>
  <c r="AL152" i="1"/>
  <c r="AJ152" i="1"/>
  <c r="AK152" i="1" s="1"/>
  <c r="AC152" i="1"/>
  <c r="AB152" i="1"/>
  <c r="U152" i="1"/>
  <c r="T152" i="1"/>
  <c r="M152" i="1"/>
  <c r="L152" i="1"/>
  <c r="BB151" i="1"/>
  <c r="BA151" i="1"/>
  <c r="AT151" i="1"/>
  <c r="AS151" i="1"/>
  <c r="AL151" i="1"/>
  <c r="AJ151" i="1"/>
  <c r="AK151" i="1" s="1"/>
  <c r="AC151" i="1"/>
  <c r="AB151" i="1"/>
  <c r="U151" i="1"/>
  <c r="T151" i="1"/>
  <c r="M151" i="1"/>
  <c r="L151" i="1"/>
  <c r="BB150" i="1"/>
  <c r="BA150" i="1"/>
  <c r="AT150" i="1"/>
  <c r="AS150" i="1"/>
  <c r="AL150" i="1"/>
  <c r="AJ150" i="1"/>
  <c r="AK150" i="1" s="1"/>
  <c r="AC150" i="1"/>
  <c r="AB150" i="1"/>
  <c r="U150" i="1"/>
  <c r="T150" i="1"/>
  <c r="M150" i="1"/>
  <c r="L150" i="1"/>
  <c r="BB149" i="1"/>
  <c r="BA149" i="1"/>
  <c r="AT149" i="1"/>
  <c r="AS149" i="1"/>
  <c r="AL149" i="1"/>
  <c r="AJ149" i="1"/>
  <c r="AK149" i="1" s="1"/>
  <c r="AC149" i="1"/>
  <c r="AB149" i="1"/>
  <c r="U149" i="1"/>
  <c r="T149" i="1"/>
  <c r="M149" i="1"/>
  <c r="L149" i="1"/>
  <c r="BB148" i="1"/>
  <c r="BA148" i="1"/>
  <c r="AT148" i="1"/>
  <c r="AS148" i="1"/>
  <c r="AL148" i="1"/>
  <c r="AJ148" i="1"/>
  <c r="AK148" i="1" s="1"/>
  <c r="AC148" i="1"/>
  <c r="AB148" i="1"/>
  <c r="U148" i="1"/>
  <c r="T148" i="1"/>
  <c r="M148" i="1"/>
  <c r="L148" i="1"/>
  <c r="BB147" i="1"/>
  <c r="BA147" i="1"/>
  <c r="AT147" i="1"/>
  <c r="AS147" i="1"/>
  <c r="AL147" i="1"/>
  <c r="AJ147" i="1"/>
  <c r="AK147" i="1" s="1"/>
  <c r="AC147" i="1"/>
  <c r="AB147" i="1"/>
  <c r="U147" i="1"/>
  <c r="T147" i="1"/>
  <c r="M147" i="1"/>
  <c r="L147" i="1"/>
  <c r="BB146" i="1"/>
  <c r="BA146" i="1"/>
  <c r="AT146" i="1"/>
  <c r="AS146" i="1"/>
  <c r="AL146" i="1"/>
  <c r="AJ146" i="1"/>
  <c r="AK146" i="1" s="1"/>
  <c r="AC146" i="1"/>
  <c r="AB146" i="1"/>
  <c r="U146" i="1"/>
  <c r="T146" i="1"/>
  <c r="M146" i="1"/>
  <c r="L146" i="1"/>
  <c r="BB145" i="1"/>
  <c r="BA145" i="1"/>
  <c r="AT145" i="1"/>
  <c r="AS145" i="1"/>
  <c r="AL145" i="1"/>
  <c r="AJ145" i="1"/>
  <c r="AK145" i="1" s="1"/>
  <c r="AC145" i="1"/>
  <c r="AB145" i="1"/>
  <c r="U145" i="1"/>
  <c r="T145" i="1"/>
  <c r="M145" i="1"/>
  <c r="L145" i="1"/>
  <c r="BB144" i="1"/>
  <c r="BA144" i="1"/>
  <c r="AT144" i="1"/>
  <c r="AS144" i="1"/>
  <c r="AL144" i="1"/>
  <c r="AJ144" i="1"/>
  <c r="AK144" i="1" s="1"/>
  <c r="AC144" i="1"/>
  <c r="AB144" i="1"/>
  <c r="U144" i="1"/>
  <c r="T144" i="1"/>
  <c r="M144" i="1"/>
  <c r="L144" i="1"/>
  <c r="BB143" i="1"/>
  <c r="BA143" i="1"/>
  <c r="AT143" i="1"/>
  <c r="AS143" i="1"/>
  <c r="AL143" i="1"/>
  <c r="AJ143" i="1"/>
  <c r="AK143" i="1" s="1"/>
  <c r="AC143" i="1"/>
  <c r="AB143" i="1"/>
  <c r="U143" i="1"/>
  <c r="T143" i="1"/>
  <c r="M143" i="1"/>
  <c r="L143" i="1"/>
  <c r="BB142" i="1"/>
  <c r="BA142" i="1"/>
  <c r="AT142" i="1"/>
  <c r="AS142" i="1"/>
  <c r="AL142" i="1"/>
  <c r="AJ142" i="1"/>
  <c r="AK142" i="1" s="1"/>
  <c r="AC142" i="1"/>
  <c r="AB142" i="1"/>
  <c r="U142" i="1"/>
  <c r="T142" i="1"/>
  <c r="M142" i="1"/>
  <c r="L142" i="1"/>
  <c r="BB141" i="1"/>
  <c r="BA141" i="1"/>
  <c r="AT141" i="1"/>
  <c r="AS141" i="1"/>
  <c r="AL141" i="1"/>
  <c r="AJ141" i="1"/>
  <c r="AK141" i="1" s="1"/>
  <c r="AC141" i="1"/>
  <c r="AB141" i="1"/>
  <c r="U141" i="1"/>
  <c r="T141" i="1"/>
  <c r="M141" i="1"/>
  <c r="L141" i="1"/>
  <c r="BB140" i="1"/>
  <c r="BA140" i="1"/>
  <c r="AT140" i="1"/>
  <c r="AS140" i="1"/>
  <c r="AL140" i="1"/>
  <c r="AJ140" i="1"/>
  <c r="AK140" i="1" s="1"/>
  <c r="AC140" i="1"/>
  <c r="AB140" i="1"/>
  <c r="U140" i="1"/>
  <c r="T140" i="1"/>
  <c r="M140" i="1"/>
  <c r="L140" i="1"/>
  <c r="BB139" i="1"/>
  <c r="BA139" i="1"/>
  <c r="AT139" i="1"/>
  <c r="AS139" i="1"/>
  <c r="AL139" i="1"/>
  <c r="AJ139" i="1"/>
  <c r="AK139" i="1" s="1"/>
  <c r="AC139" i="1"/>
  <c r="AB139" i="1"/>
  <c r="U139" i="1"/>
  <c r="T139" i="1"/>
  <c r="M139" i="1"/>
  <c r="L139" i="1"/>
  <c r="BB138" i="1"/>
  <c r="BA138" i="1"/>
  <c r="AT138" i="1"/>
  <c r="AS138" i="1"/>
  <c r="AL138" i="1"/>
  <c r="AJ138" i="1"/>
  <c r="AK138" i="1" s="1"/>
  <c r="AC138" i="1"/>
  <c r="AB138" i="1"/>
  <c r="U138" i="1"/>
  <c r="T138" i="1"/>
  <c r="M138" i="1"/>
  <c r="L138" i="1"/>
  <c r="BB137" i="1"/>
  <c r="BA137" i="1"/>
  <c r="AT137" i="1"/>
  <c r="AS137" i="1"/>
  <c r="AL137" i="1"/>
  <c r="AJ137" i="1"/>
  <c r="AK137" i="1" s="1"/>
  <c r="AC137" i="1"/>
  <c r="AB137" i="1"/>
  <c r="U137" i="1"/>
  <c r="T137" i="1"/>
  <c r="M137" i="1"/>
  <c r="L137" i="1"/>
  <c r="BB136" i="1"/>
  <c r="BA136" i="1"/>
  <c r="AT136" i="1"/>
  <c r="AS136" i="1"/>
  <c r="AL136" i="1"/>
  <c r="AJ136" i="1"/>
  <c r="AK136" i="1" s="1"/>
  <c r="AC136" i="1"/>
  <c r="AB136" i="1"/>
  <c r="U136" i="1"/>
  <c r="T136" i="1"/>
  <c r="M136" i="1"/>
  <c r="L136" i="1"/>
  <c r="BB135" i="1"/>
  <c r="BA135" i="1"/>
  <c r="AT135" i="1"/>
  <c r="AS135" i="1"/>
  <c r="AL135" i="1"/>
  <c r="AJ135" i="1"/>
  <c r="AK135" i="1" s="1"/>
  <c r="AC135" i="1"/>
  <c r="AB135" i="1"/>
  <c r="U135" i="1"/>
  <c r="T135" i="1"/>
  <c r="M135" i="1"/>
  <c r="L135" i="1"/>
  <c r="BB134" i="1"/>
  <c r="BA134" i="1"/>
  <c r="AT134" i="1"/>
  <c r="AS134" i="1"/>
  <c r="AL134" i="1"/>
  <c r="AJ134" i="1"/>
  <c r="AK134" i="1" s="1"/>
  <c r="AC134" i="1"/>
  <c r="AB134" i="1"/>
  <c r="U134" i="1"/>
  <c r="T134" i="1"/>
  <c r="M134" i="1"/>
  <c r="L134" i="1"/>
  <c r="BB133" i="1"/>
  <c r="BA133" i="1"/>
  <c r="AT133" i="1"/>
  <c r="AS133" i="1"/>
  <c r="AL133" i="1"/>
  <c r="AJ133" i="1"/>
  <c r="AK133" i="1" s="1"/>
  <c r="AC133" i="1"/>
  <c r="AB133" i="1"/>
  <c r="U133" i="1"/>
  <c r="T133" i="1"/>
  <c r="M133" i="1"/>
  <c r="L133" i="1"/>
  <c r="BB132" i="1"/>
  <c r="BA132" i="1"/>
  <c r="AT132" i="1"/>
  <c r="AS132" i="1"/>
  <c r="AL132" i="1"/>
  <c r="AJ132" i="1"/>
  <c r="AK132" i="1" s="1"/>
  <c r="AC132" i="1"/>
  <c r="AB132" i="1"/>
  <c r="U132" i="1"/>
  <c r="T132" i="1"/>
  <c r="M132" i="1"/>
  <c r="L132" i="1"/>
  <c r="BB131" i="1"/>
  <c r="BA131" i="1"/>
  <c r="AT131" i="1"/>
  <c r="AS131" i="1"/>
  <c r="AL131" i="1"/>
  <c r="AJ131" i="1"/>
  <c r="AK131" i="1" s="1"/>
  <c r="AC131" i="1"/>
  <c r="AB131" i="1"/>
  <c r="U131" i="1"/>
  <c r="T131" i="1"/>
  <c r="M131" i="1"/>
  <c r="L131" i="1"/>
  <c r="BB130" i="1"/>
  <c r="BA130" i="1"/>
  <c r="AT130" i="1"/>
  <c r="AS130" i="1"/>
  <c r="AL130" i="1"/>
  <c r="AJ130" i="1"/>
  <c r="AK130" i="1" s="1"/>
  <c r="AC130" i="1"/>
  <c r="AB130" i="1"/>
  <c r="U130" i="1"/>
  <c r="T130" i="1"/>
  <c r="M130" i="1"/>
  <c r="L130" i="1"/>
  <c r="BB129" i="1"/>
  <c r="BA129" i="1"/>
  <c r="AT129" i="1"/>
  <c r="AS129" i="1"/>
  <c r="AL129" i="1"/>
  <c r="AJ129" i="1"/>
  <c r="AK129" i="1" s="1"/>
  <c r="AC129" i="1"/>
  <c r="AB129" i="1"/>
  <c r="U129" i="1"/>
  <c r="T129" i="1"/>
  <c r="M129" i="1"/>
  <c r="L129" i="1"/>
  <c r="BB128" i="1"/>
  <c r="BA128" i="1"/>
  <c r="AT128" i="1"/>
  <c r="AS128" i="1"/>
  <c r="AL128" i="1"/>
  <c r="AJ128" i="1"/>
  <c r="AK128" i="1" s="1"/>
  <c r="AC128" i="1"/>
  <c r="AB128" i="1"/>
  <c r="U128" i="1"/>
  <c r="T128" i="1"/>
  <c r="M128" i="1"/>
  <c r="L128" i="1"/>
  <c r="BB127" i="1"/>
  <c r="BA127" i="1"/>
  <c r="AT127" i="1"/>
  <c r="AS127" i="1"/>
  <c r="AL127" i="1"/>
  <c r="AJ127" i="1"/>
  <c r="AK127" i="1" s="1"/>
  <c r="AC127" i="1"/>
  <c r="AB127" i="1"/>
  <c r="U127" i="1"/>
  <c r="T127" i="1"/>
  <c r="M127" i="1"/>
  <c r="L127" i="1"/>
  <c r="BB126" i="1"/>
  <c r="BA126" i="1"/>
  <c r="AT126" i="1"/>
  <c r="AS126" i="1"/>
  <c r="AL126" i="1"/>
  <c r="AJ126" i="1"/>
  <c r="AK126" i="1" s="1"/>
  <c r="AC126" i="1"/>
  <c r="AB126" i="1"/>
  <c r="U126" i="1"/>
  <c r="T126" i="1"/>
  <c r="M126" i="1"/>
  <c r="L126" i="1"/>
  <c r="BB125" i="1"/>
  <c r="BA125" i="1"/>
  <c r="AT125" i="1"/>
  <c r="AS125" i="1"/>
  <c r="AL125" i="1"/>
  <c r="AJ125" i="1"/>
  <c r="AK125" i="1" s="1"/>
  <c r="AC125" i="1"/>
  <c r="AB125" i="1"/>
  <c r="U125" i="1"/>
  <c r="T125" i="1"/>
  <c r="M125" i="1"/>
  <c r="L125" i="1"/>
  <c r="BB124" i="1"/>
  <c r="BA124" i="1"/>
  <c r="AT124" i="1"/>
  <c r="AS124" i="1"/>
  <c r="AL124" i="1"/>
  <c r="AJ124" i="1"/>
  <c r="AK124" i="1" s="1"/>
  <c r="AC124" i="1"/>
  <c r="AB124" i="1"/>
  <c r="U124" i="1"/>
  <c r="T124" i="1"/>
  <c r="M124" i="1"/>
  <c r="L124" i="1"/>
  <c r="BB123" i="1"/>
  <c r="BA123" i="1"/>
  <c r="AT123" i="1"/>
  <c r="AS123" i="1"/>
  <c r="AL123" i="1"/>
  <c r="AJ123" i="1"/>
  <c r="AK123" i="1" s="1"/>
  <c r="AC123" i="1"/>
  <c r="AB123" i="1"/>
  <c r="U123" i="1"/>
  <c r="T123" i="1"/>
  <c r="M123" i="1"/>
  <c r="L123" i="1"/>
  <c r="BB122" i="1"/>
  <c r="BA122" i="1"/>
  <c r="AT122" i="1"/>
  <c r="AS122" i="1"/>
  <c r="AL122" i="1"/>
  <c r="AJ122" i="1"/>
  <c r="AK122" i="1" s="1"/>
  <c r="AC122" i="1"/>
  <c r="AB122" i="1"/>
  <c r="U122" i="1"/>
  <c r="T122" i="1"/>
  <c r="M122" i="1"/>
  <c r="L122" i="1"/>
  <c r="BB121" i="1"/>
  <c r="BA121" i="1"/>
  <c r="AT121" i="1"/>
  <c r="AS121" i="1"/>
  <c r="AL121" i="1"/>
  <c r="AJ121" i="1"/>
  <c r="AK121" i="1" s="1"/>
  <c r="AC121" i="1"/>
  <c r="AB121" i="1"/>
  <c r="U121" i="1"/>
  <c r="T121" i="1"/>
  <c r="M121" i="1"/>
  <c r="L121" i="1"/>
  <c r="BB120" i="1"/>
  <c r="BA120" i="1"/>
  <c r="AT120" i="1"/>
  <c r="AS120" i="1"/>
  <c r="AL120" i="1"/>
  <c r="AJ120" i="1"/>
  <c r="AK120" i="1" s="1"/>
  <c r="AC120" i="1"/>
  <c r="AB120" i="1"/>
  <c r="U120" i="1"/>
  <c r="T120" i="1"/>
  <c r="M120" i="1"/>
  <c r="L120" i="1"/>
  <c r="BB119" i="1"/>
  <c r="BA119" i="1"/>
  <c r="AT119" i="1"/>
  <c r="AS119" i="1"/>
  <c r="AL119" i="1"/>
  <c r="AJ119" i="1"/>
  <c r="AK119" i="1" s="1"/>
  <c r="AC119" i="1"/>
  <c r="AB119" i="1"/>
  <c r="U119" i="1"/>
  <c r="T119" i="1"/>
  <c r="M119" i="1"/>
  <c r="L119" i="1"/>
  <c r="BB118" i="1"/>
  <c r="BA118" i="1"/>
  <c r="AT118" i="1"/>
  <c r="AS118" i="1"/>
  <c r="AL118" i="1"/>
  <c r="AJ118" i="1"/>
  <c r="AK118" i="1" s="1"/>
  <c r="AC118" i="1"/>
  <c r="AB118" i="1"/>
  <c r="U118" i="1"/>
  <c r="T118" i="1"/>
  <c r="M118" i="1"/>
  <c r="L118" i="1"/>
  <c r="BB117" i="1"/>
  <c r="BA117" i="1"/>
  <c r="AT117" i="1"/>
  <c r="AS117" i="1"/>
  <c r="AL117" i="1"/>
  <c r="AJ117" i="1"/>
  <c r="AK117" i="1" s="1"/>
  <c r="AC117" i="1"/>
  <c r="AB117" i="1"/>
  <c r="U117" i="1"/>
  <c r="T117" i="1"/>
  <c r="M117" i="1"/>
  <c r="L117" i="1"/>
  <c r="BB116" i="1"/>
  <c r="BA116" i="1"/>
  <c r="AT116" i="1"/>
  <c r="AS116" i="1"/>
  <c r="AL116" i="1"/>
  <c r="AJ116" i="1"/>
  <c r="AK116" i="1" s="1"/>
  <c r="AC116" i="1"/>
  <c r="AB116" i="1"/>
  <c r="U116" i="1"/>
  <c r="T116" i="1"/>
  <c r="M116" i="1"/>
  <c r="L116" i="1"/>
  <c r="BB115" i="1"/>
  <c r="BA115" i="1"/>
  <c r="AT115" i="1"/>
  <c r="AS115" i="1"/>
  <c r="AL115" i="1"/>
  <c r="AJ115" i="1"/>
  <c r="AK115" i="1" s="1"/>
  <c r="AC115" i="1"/>
  <c r="AB115" i="1"/>
  <c r="U115" i="1"/>
  <c r="T115" i="1"/>
  <c r="M115" i="1"/>
  <c r="L115" i="1"/>
  <c r="BB114" i="1"/>
  <c r="BA114" i="1"/>
  <c r="AT114" i="1"/>
  <c r="AS114" i="1"/>
  <c r="AL114" i="1"/>
  <c r="AJ114" i="1"/>
  <c r="AK114" i="1" s="1"/>
  <c r="AC114" i="1"/>
  <c r="AB114" i="1"/>
  <c r="U114" i="1"/>
  <c r="T114" i="1"/>
  <c r="M114" i="1"/>
  <c r="L114" i="1"/>
  <c r="BB113" i="1"/>
  <c r="BA113" i="1"/>
  <c r="AT113" i="1"/>
  <c r="AS113" i="1"/>
  <c r="AL113" i="1"/>
  <c r="AJ113" i="1"/>
  <c r="AK113" i="1" s="1"/>
  <c r="AC113" i="1"/>
  <c r="AB113" i="1"/>
  <c r="U113" i="1"/>
  <c r="T113" i="1"/>
  <c r="M113" i="1"/>
  <c r="L113" i="1"/>
  <c r="BB112" i="1"/>
  <c r="BA112" i="1"/>
  <c r="AT112" i="1"/>
  <c r="AS112" i="1"/>
  <c r="AL112" i="1"/>
  <c r="AJ112" i="1"/>
  <c r="AK112" i="1" s="1"/>
  <c r="AC112" i="1"/>
  <c r="AB112" i="1"/>
  <c r="U112" i="1"/>
  <c r="T112" i="1"/>
  <c r="M112" i="1"/>
  <c r="L112" i="1"/>
  <c r="BB111" i="1"/>
  <c r="BA111" i="1"/>
  <c r="AT111" i="1"/>
  <c r="AS111" i="1"/>
  <c r="AL111" i="1"/>
  <c r="AJ111" i="1"/>
  <c r="AK111" i="1" s="1"/>
  <c r="AC111" i="1"/>
  <c r="AB111" i="1"/>
  <c r="U111" i="1"/>
  <c r="T111" i="1"/>
  <c r="M111" i="1"/>
  <c r="L111" i="1"/>
  <c r="BB110" i="1"/>
  <c r="BA110" i="1"/>
  <c r="AT110" i="1"/>
  <c r="AS110" i="1"/>
  <c r="AL110" i="1"/>
  <c r="AJ110" i="1"/>
  <c r="AK110" i="1" s="1"/>
  <c r="AC110" i="1"/>
  <c r="AB110" i="1"/>
  <c r="U110" i="1"/>
  <c r="T110" i="1"/>
  <c r="M110" i="1"/>
  <c r="L110" i="1"/>
  <c r="BB109" i="1"/>
  <c r="BA109" i="1"/>
  <c r="AT109" i="1"/>
  <c r="AS109" i="1"/>
  <c r="AL109" i="1"/>
  <c r="AJ109" i="1"/>
  <c r="AK109" i="1" s="1"/>
  <c r="AC109" i="1"/>
  <c r="AB109" i="1"/>
  <c r="U109" i="1"/>
  <c r="T109" i="1"/>
  <c r="M109" i="1"/>
  <c r="L109" i="1"/>
  <c r="BB108" i="1"/>
  <c r="BA108" i="1"/>
  <c r="AT108" i="1"/>
  <c r="AS108" i="1"/>
  <c r="AL108" i="1"/>
  <c r="AJ108" i="1"/>
  <c r="AK108" i="1" s="1"/>
  <c r="AC108" i="1"/>
  <c r="AB108" i="1"/>
  <c r="U108" i="1"/>
  <c r="T108" i="1"/>
  <c r="M108" i="1"/>
  <c r="L108" i="1"/>
  <c r="BB107" i="1"/>
  <c r="BA107" i="1"/>
  <c r="AT107" i="1"/>
  <c r="AS107" i="1"/>
  <c r="AL107" i="1"/>
  <c r="AJ107" i="1"/>
  <c r="AK107" i="1" s="1"/>
  <c r="AC107" i="1"/>
  <c r="AB107" i="1"/>
  <c r="U107" i="1"/>
  <c r="T107" i="1"/>
  <c r="M107" i="1"/>
  <c r="L107" i="1"/>
  <c r="BB106" i="1"/>
  <c r="BA106" i="1"/>
  <c r="AT106" i="1"/>
  <c r="AS106" i="1"/>
  <c r="AL106" i="1"/>
  <c r="AJ106" i="1"/>
  <c r="AK106" i="1" s="1"/>
  <c r="AC106" i="1"/>
  <c r="AB106" i="1"/>
  <c r="U106" i="1"/>
  <c r="T106" i="1"/>
  <c r="M106" i="1"/>
  <c r="L106" i="1"/>
  <c r="BB105" i="1"/>
  <c r="BA105" i="1"/>
  <c r="AT105" i="1"/>
  <c r="AS105" i="1"/>
  <c r="AL105" i="1"/>
  <c r="AJ105" i="1"/>
  <c r="AK105" i="1" s="1"/>
  <c r="AC105" i="1"/>
  <c r="AB105" i="1"/>
  <c r="U105" i="1"/>
  <c r="T105" i="1"/>
  <c r="M105" i="1"/>
  <c r="L105" i="1"/>
  <c r="BB104" i="1"/>
  <c r="BA104" i="1"/>
  <c r="AT104" i="1"/>
  <c r="AS104" i="1"/>
  <c r="AL104" i="1"/>
  <c r="AJ104" i="1"/>
  <c r="AK104" i="1" s="1"/>
  <c r="AC104" i="1"/>
  <c r="AB104" i="1"/>
  <c r="U104" i="1"/>
  <c r="T104" i="1"/>
  <c r="M104" i="1"/>
  <c r="L104" i="1"/>
  <c r="BB103" i="1"/>
  <c r="BA103" i="1"/>
  <c r="AT103" i="1"/>
  <c r="AS103" i="1"/>
  <c r="AL103" i="1"/>
  <c r="AJ103" i="1"/>
  <c r="AK103" i="1" s="1"/>
  <c r="AC103" i="1"/>
  <c r="AB103" i="1"/>
  <c r="U103" i="1"/>
  <c r="T103" i="1"/>
  <c r="M103" i="1"/>
  <c r="L103" i="1"/>
  <c r="BB102" i="1"/>
  <c r="BA102" i="1"/>
  <c r="AT102" i="1"/>
  <c r="AS102" i="1"/>
  <c r="AL102" i="1"/>
  <c r="AJ102" i="1"/>
  <c r="AK102" i="1" s="1"/>
  <c r="AC102" i="1"/>
  <c r="AB102" i="1"/>
  <c r="U102" i="1"/>
  <c r="T102" i="1"/>
  <c r="M102" i="1"/>
  <c r="L102" i="1"/>
  <c r="BB101" i="1"/>
  <c r="BA101" i="1"/>
  <c r="AT101" i="1"/>
  <c r="AS101" i="1"/>
  <c r="AL101" i="1"/>
  <c r="AJ101" i="1"/>
  <c r="AK101" i="1" s="1"/>
  <c r="AC101" i="1"/>
  <c r="AB101" i="1"/>
  <c r="U101" i="1"/>
  <c r="T101" i="1"/>
  <c r="M101" i="1"/>
  <c r="L101" i="1"/>
  <c r="BB100" i="1"/>
  <c r="BA100" i="1"/>
  <c r="AT100" i="1"/>
  <c r="AS100" i="1"/>
  <c r="AL100" i="1"/>
  <c r="AJ100" i="1"/>
  <c r="AK100" i="1" s="1"/>
  <c r="AC100" i="1"/>
  <c r="AB100" i="1"/>
  <c r="U100" i="1"/>
  <c r="T100" i="1"/>
  <c r="M100" i="1"/>
  <c r="L100" i="1"/>
  <c r="BB99" i="1"/>
  <c r="BA99" i="1"/>
  <c r="AT99" i="1"/>
  <c r="AS99" i="1"/>
  <c r="AL99" i="1"/>
  <c r="AJ99" i="1"/>
  <c r="AK99" i="1" s="1"/>
  <c r="AC99" i="1"/>
  <c r="AB99" i="1"/>
  <c r="U99" i="1"/>
  <c r="T99" i="1"/>
  <c r="M99" i="1"/>
  <c r="L99" i="1"/>
  <c r="BB98" i="1"/>
  <c r="BA98" i="1"/>
  <c r="AT98" i="1"/>
  <c r="AS98" i="1"/>
  <c r="AL98" i="1"/>
  <c r="AJ98" i="1"/>
  <c r="AK98" i="1" s="1"/>
  <c r="AC98" i="1"/>
  <c r="AB98" i="1"/>
  <c r="U98" i="1"/>
  <c r="T98" i="1"/>
  <c r="M98" i="1"/>
  <c r="L98" i="1"/>
  <c r="BB97" i="1"/>
  <c r="BA97" i="1"/>
  <c r="AT97" i="1"/>
  <c r="AS97" i="1"/>
  <c r="AL97" i="1"/>
  <c r="AJ97" i="1"/>
  <c r="AK97" i="1" s="1"/>
  <c r="AC97" i="1"/>
  <c r="AB97" i="1"/>
  <c r="U97" i="1"/>
  <c r="T97" i="1"/>
  <c r="M97" i="1"/>
  <c r="L97" i="1"/>
  <c r="BB96" i="1"/>
  <c r="BA96" i="1"/>
  <c r="AT96" i="1"/>
  <c r="AS96" i="1"/>
  <c r="AL96" i="1"/>
  <c r="AJ96" i="1"/>
  <c r="AK96" i="1" s="1"/>
  <c r="AC96" i="1"/>
  <c r="AB96" i="1"/>
  <c r="U96" i="1"/>
  <c r="T96" i="1"/>
  <c r="M96" i="1"/>
  <c r="L96" i="1"/>
  <c r="BB95" i="1"/>
  <c r="BA95" i="1"/>
  <c r="AT95" i="1"/>
  <c r="AS95" i="1"/>
  <c r="AL95" i="1"/>
  <c r="AJ95" i="1"/>
  <c r="AK95" i="1" s="1"/>
  <c r="AC95" i="1"/>
  <c r="AB95" i="1"/>
  <c r="U95" i="1"/>
  <c r="T95" i="1"/>
  <c r="M95" i="1"/>
  <c r="L95" i="1"/>
  <c r="BB94" i="1"/>
  <c r="BA94" i="1"/>
  <c r="AT94" i="1"/>
  <c r="AS94" i="1"/>
  <c r="AL94" i="1"/>
  <c r="AJ94" i="1"/>
  <c r="AK94" i="1" s="1"/>
  <c r="AC94" i="1"/>
  <c r="AB94" i="1"/>
  <c r="U94" i="1"/>
  <c r="T94" i="1"/>
  <c r="M94" i="1"/>
  <c r="L94" i="1"/>
  <c r="BB93" i="1"/>
  <c r="BA93" i="1"/>
  <c r="AT93" i="1"/>
  <c r="AS93" i="1"/>
  <c r="AL93" i="1"/>
  <c r="AJ93" i="1"/>
  <c r="AK93" i="1" s="1"/>
  <c r="AC93" i="1"/>
  <c r="AB93" i="1"/>
  <c r="U93" i="1"/>
  <c r="T93" i="1"/>
  <c r="M93" i="1"/>
  <c r="L93" i="1"/>
  <c r="BB92" i="1"/>
  <c r="BA92" i="1"/>
  <c r="AT92" i="1"/>
  <c r="AS92" i="1"/>
  <c r="AL92" i="1"/>
  <c r="AJ92" i="1"/>
  <c r="AK92" i="1" s="1"/>
  <c r="AC92" i="1"/>
  <c r="AB92" i="1"/>
  <c r="U92" i="1"/>
  <c r="T92" i="1"/>
  <c r="M92" i="1"/>
  <c r="L92" i="1"/>
  <c r="BB91" i="1"/>
  <c r="BA91" i="1"/>
  <c r="AT91" i="1"/>
  <c r="AS91" i="1"/>
  <c r="AL91" i="1"/>
  <c r="AJ91" i="1"/>
  <c r="AK91" i="1" s="1"/>
  <c r="AC91" i="1"/>
  <c r="AB91" i="1"/>
  <c r="U91" i="1"/>
  <c r="T91" i="1"/>
  <c r="M91" i="1"/>
  <c r="L91" i="1"/>
  <c r="BB90" i="1"/>
  <c r="BA90" i="1"/>
  <c r="AT90" i="1"/>
  <c r="AS90" i="1"/>
  <c r="AL90" i="1"/>
  <c r="AJ90" i="1"/>
  <c r="AK90" i="1" s="1"/>
  <c r="AC90" i="1"/>
  <c r="AB90" i="1"/>
  <c r="U90" i="1"/>
  <c r="T90" i="1"/>
  <c r="M90" i="1"/>
  <c r="L90" i="1"/>
  <c r="BB89" i="1"/>
  <c r="BA89" i="1"/>
  <c r="AT89" i="1"/>
  <c r="AS89" i="1"/>
  <c r="AL89" i="1"/>
  <c r="AJ89" i="1"/>
  <c r="AK89" i="1" s="1"/>
  <c r="AC89" i="1"/>
  <c r="AB89" i="1"/>
  <c r="U89" i="1"/>
  <c r="T89" i="1"/>
  <c r="M89" i="1"/>
  <c r="L89" i="1"/>
  <c r="BB88" i="1"/>
  <c r="BA88" i="1"/>
  <c r="AT88" i="1"/>
  <c r="AS88" i="1"/>
  <c r="AL88" i="1"/>
  <c r="AJ88" i="1"/>
  <c r="AK88" i="1" s="1"/>
  <c r="AC88" i="1"/>
  <c r="AB88" i="1"/>
  <c r="U88" i="1"/>
  <c r="T88" i="1"/>
  <c r="M88" i="1"/>
  <c r="L88" i="1"/>
  <c r="BB87" i="1"/>
  <c r="BA87" i="1"/>
  <c r="AT87" i="1"/>
  <c r="AS87" i="1"/>
  <c r="AL87" i="1"/>
  <c r="AJ87" i="1"/>
  <c r="AK87" i="1" s="1"/>
  <c r="AC87" i="1"/>
  <c r="AB87" i="1"/>
  <c r="U87" i="1"/>
  <c r="T87" i="1"/>
  <c r="M87" i="1"/>
  <c r="L87" i="1"/>
  <c r="BB86" i="1"/>
  <c r="BA86" i="1"/>
  <c r="AT86" i="1"/>
  <c r="AS86" i="1"/>
  <c r="AL86" i="1"/>
  <c r="AJ86" i="1"/>
  <c r="AK86" i="1" s="1"/>
  <c r="AC86" i="1"/>
  <c r="AB86" i="1"/>
  <c r="U86" i="1"/>
  <c r="T86" i="1"/>
  <c r="M86" i="1"/>
  <c r="L86" i="1"/>
  <c r="BB85" i="1"/>
  <c r="BA85" i="1"/>
  <c r="AT85" i="1"/>
  <c r="AS85" i="1"/>
  <c r="AL85" i="1"/>
  <c r="AJ85" i="1"/>
  <c r="AK85" i="1" s="1"/>
  <c r="AC85" i="1"/>
  <c r="AB85" i="1"/>
  <c r="U85" i="1"/>
  <c r="T85" i="1"/>
  <c r="M85" i="1"/>
  <c r="L85" i="1"/>
  <c r="BB84" i="1"/>
  <c r="BA84" i="1"/>
  <c r="AT84" i="1"/>
  <c r="AS84" i="1"/>
  <c r="AL84" i="1"/>
  <c r="AJ84" i="1"/>
  <c r="AK84" i="1" s="1"/>
  <c r="AC84" i="1"/>
  <c r="AB84" i="1"/>
  <c r="U84" i="1"/>
  <c r="T84" i="1"/>
  <c r="M84" i="1"/>
  <c r="L84" i="1"/>
  <c r="BB83" i="1"/>
  <c r="BA83" i="1"/>
  <c r="AT83" i="1"/>
  <c r="AS83" i="1"/>
  <c r="AL83" i="1"/>
  <c r="AJ83" i="1"/>
  <c r="AK83" i="1" s="1"/>
  <c r="AC83" i="1"/>
  <c r="AB83" i="1"/>
  <c r="U83" i="1"/>
  <c r="T83" i="1"/>
  <c r="M83" i="1"/>
  <c r="L83" i="1"/>
  <c r="BB82" i="1"/>
  <c r="BA82" i="1"/>
  <c r="AT82" i="1"/>
  <c r="AS82" i="1"/>
  <c r="AL82" i="1"/>
  <c r="AJ82" i="1"/>
  <c r="AK82" i="1" s="1"/>
  <c r="AC82" i="1"/>
  <c r="AB82" i="1"/>
  <c r="U82" i="1"/>
  <c r="T82" i="1"/>
  <c r="M82" i="1"/>
  <c r="L82" i="1"/>
  <c r="BB81" i="1"/>
  <c r="BA81" i="1"/>
  <c r="AT81" i="1"/>
  <c r="AS81" i="1"/>
  <c r="AL81" i="1"/>
  <c r="AJ81" i="1"/>
  <c r="AK81" i="1" s="1"/>
  <c r="AC81" i="1"/>
  <c r="AB81" i="1"/>
  <c r="U81" i="1"/>
  <c r="T81" i="1"/>
  <c r="M81" i="1"/>
  <c r="L81" i="1"/>
  <c r="BB80" i="1"/>
  <c r="BA80" i="1"/>
  <c r="AT80" i="1"/>
  <c r="AS80" i="1"/>
  <c r="AL80" i="1"/>
  <c r="AJ80" i="1"/>
  <c r="AK80" i="1" s="1"/>
  <c r="AC80" i="1"/>
  <c r="AB80" i="1"/>
  <c r="U80" i="1"/>
  <c r="T80" i="1"/>
  <c r="M80" i="1"/>
  <c r="L80" i="1"/>
  <c r="BB79" i="1"/>
  <c r="BA79" i="1"/>
  <c r="AT79" i="1"/>
  <c r="AS79" i="1"/>
  <c r="AL79" i="1"/>
  <c r="AJ79" i="1"/>
  <c r="AK79" i="1" s="1"/>
  <c r="AC79" i="1"/>
  <c r="AB79" i="1"/>
  <c r="U79" i="1"/>
  <c r="T79" i="1"/>
  <c r="M79" i="1"/>
  <c r="L79" i="1"/>
  <c r="BB78" i="1"/>
  <c r="BA78" i="1"/>
  <c r="AT78" i="1"/>
  <c r="AS78" i="1"/>
  <c r="AL78" i="1"/>
  <c r="AJ78" i="1"/>
  <c r="AK78" i="1" s="1"/>
  <c r="AC78" i="1"/>
  <c r="AB78" i="1"/>
  <c r="U78" i="1"/>
  <c r="T78" i="1"/>
  <c r="M78" i="1"/>
  <c r="L78" i="1"/>
  <c r="BB77" i="1"/>
  <c r="BA77" i="1"/>
  <c r="AT77" i="1"/>
  <c r="AS77" i="1"/>
  <c r="AL77" i="1"/>
  <c r="AJ77" i="1"/>
  <c r="AK77" i="1" s="1"/>
  <c r="AC77" i="1"/>
  <c r="AB77" i="1"/>
  <c r="U77" i="1"/>
  <c r="T77" i="1"/>
  <c r="M77" i="1"/>
  <c r="L77" i="1"/>
  <c r="BB76" i="1"/>
  <c r="BA76" i="1"/>
  <c r="AT76" i="1"/>
  <c r="AS76" i="1"/>
  <c r="AL76" i="1"/>
  <c r="AJ76" i="1"/>
  <c r="AK76" i="1" s="1"/>
  <c r="AC76" i="1"/>
  <c r="AB76" i="1"/>
  <c r="U76" i="1"/>
  <c r="T76" i="1"/>
  <c r="M76" i="1"/>
  <c r="L76" i="1"/>
  <c r="BB75" i="1"/>
  <c r="BA75" i="1"/>
  <c r="AT75" i="1"/>
  <c r="AS75" i="1"/>
  <c r="AL75" i="1"/>
  <c r="AJ75" i="1"/>
  <c r="AK75" i="1" s="1"/>
  <c r="AC75" i="1"/>
  <c r="AB75" i="1"/>
  <c r="U75" i="1"/>
  <c r="T75" i="1"/>
  <c r="M75" i="1"/>
  <c r="L75" i="1"/>
  <c r="BB74" i="1"/>
  <c r="BA74" i="1"/>
  <c r="AT74" i="1"/>
  <c r="AS74" i="1"/>
  <c r="AL74" i="1"/>
  <c r="AJ74" i="1"/>
  <c r="AK74" i="1" s="1"/>
  <c r="AC74" i="1"/>
  <c r="AB74" i="1"/>
  <c r="U74" i="1"/>
  <c r="T74" i="1"/>
  <c r="M74" i="1"/>
  <c r="L74" i="1"/>
  <c r="BB73" i="1"/>
  <c r="BA73" i="1"/>
  <c r="AT73" i="1"/>
  <c r="AS73" i="1"/>
  <c r="AL73" i="1"/>
  <c r="AJ73" i="1"/>
  <c r="AK73" i="1" s="1"/>
  <c r="AC73" i="1"/>
  <c r="AB73" i="1"/>
  <c r="U73" i="1"/>
  <c r="T73" i="1"/>
  <c r="M73" i="1"/>
  <c r="L73" i="1"/>
  <c r="BB72" i="1"/>
  <c r="BA72" i="1"/>
  <c r="AT72" i="1"/>
  <c r="AS72" i="1"/>
  <c r="AL72" i="1"/>
  <c r="AJ72" i="1"/>
  <c r="AK72" i="1" s="1"/>
  <c r="AC72" i="1"/>
  <c r="AB72" i="1"/>
  <c r="U72" i="1"/>
  <c r="T72" i="1"/>
  <c r="M72" i="1"/>
  <c r="L72" i="1"/>
  <c r="BB71" i="1"/>
  <c r="BA71" i="1"/>
  <c r="AT71" i="1"/>
  <c r="AS71" i="1"/>
  <c r="AL71" i="1"/>
  <c r="AJ71" i="1"/>
  <c r="AK71" i="1" s="1"/>
  <c r="AC71" i="1"/>
  <c r="AB71" i="1"/>
  <c r="U71" i="1"/>
  <c r="T71" i="1"/>
  <c r="M71" i="1"/>
  <c r="L71" i="1"/>
  <c r="BB70" i="1"/>
  <c r="BA70" i="1"/>
  <c r="AT70" i="1"/>
  <c r="AS70" i="1"/>
  <c r="AL70" i="1"/>
  <c r="AJ70" i="1"/>
  <c r="AK70" i="1" s="1"/>
  <c r="AC70" i="1"/>
  <c r="AB70" i="1"/>
  <c r="U70" i="1"/>
  <c r="T70" i="1"/>
  <c r="M70" i="1"/>
  <c r="L70" i="1"/>
  <c r="BB69" i="1"/>
  <c r="BA69" i="1"/>
  <c r="AT69" i="1"/>
  <c r="AS69" i="1"/>
  <c r="AL69" i="1"/>
  <c r="AJ69" i="1"/>
  <c r="AK69" i="1" s="1"/>
  <c r="AC69" i="1"/>
  <c r="AB69" i="1"/>
  <c r="U69" i="1"/>
  <c r="T69" i="1"/>
  <c r="M69" i="1"/>
  <c r="L69" i="1"/>
  <c r="BB68" i="1"/>
  <c r="BA68" i="1"/>
  <c r="AT68" i="1"/>
  <c r="AS68" i="1"/>
  <c r="AL68" i="1"/>
  <c r="AJ68" i="1"/>
  <c r="AK68" i="1" s="1"/>
  <c r="AC68" i="1"/>
  <c r="AB68" i="1"/>
  <c r="U68" i="1"/>
  <c r="T68" i="1"/>
  <c r="M68" i="1"/>
  <c r="L68" i="1"/>
  <c r="BB67" i="1"/>
  <c r="BA67" i="1"/>
  <c r="AT67" i="1"/>
  <c r="AS67" i="1"/>
  <c r="AL67" i="1"/>
  <c r="AJ67" i="1"/>
  <c r="AK67" i="1" s="1"/>
  <c r="AC67" i="1"/>
  <c r="AB67" i="1"/>
  <c r="U67" i="1"/>
  <c r="T67" i="1"/>
  <c r="M67" i="1"/>
  <c r="L67" i="1"/>
  <c r="BB66" i="1"/>
  <c r="BA66" i="1"/>
  <c r="AT66" i="1"/>
  <c r="AS66" i="1"/>
  <c r="AL66" i="1"/>
  <c r="AJ66" i="1"/>
  <c r="AK66" i="1" s="1"/>
  <c r="AC66" i="1"/>
  <c r="AB66" i="1"/>
  <c r="U66" i="1"/>
  <c r="T66" i="1"/>
  <c r="M66" i="1"/>
  <c r="L66" i="1"/>
  <c r="BB65" i="1"/>
  <c r="BA65" i="1"/>
  <c r="AT65" i="1"/>
  <c r="AS65" i="1"/>
  <c r="AL65" i="1"/>
  <c r="AJ65" i="1"/>
  <c r="AK65" i="1" s="1"/>
  <c r="AC65" i="1"/>
  <c r="AB65" i="1"/>
  <c r="U65" i="1"/>
  <c r="T65" i="1"/>
  <c r="M65" i="1"/>
  <c r="L65" i="1"/>
  <c r="BB64" i="1"/>
  <c r="BA64" i="1"/>
  <c r="AT64" i="1"/>
  <c r="AS64" i="1"/>
  <c r="AL64" i="1"/>
  <c r="AJ64" i="1"/>
  <c r="AK64" i="1" s="1"/>
  <c r="AC64" i="1"/>
  <c r="AB64" i="1"/>
  <c r="U64" i="1"/>
  <c r="T64" i="1"/>
  <c r="M64" i="1"/>
  <c r="L64" i="1"/>
  <c r="BB63" i="1"/>
  <c r="BA63" i="1"/>
  <c r="AT63" i="1"/>
  <c r="AS63" i="1"/>
  <c r="AL63" i="1"/>
  <c r="AJ63" i="1"/>
  <c r="AK63" i="1" s="1"/>
  <c r="AC63" i="1"/>
  <c r="AB63" i="1"/>
  <c r="U63" i="1"/>
  <c r="T63" i="1"/>
  <c r="M63" i="1"/>
  <c r="L63" i="1"/>
  <c r="BB62" i="1"/>
  <c r="BA62" i="1"/>
  <c r="AT62" i="1"/>
  <c r="AS62" i="1"/>
  <c r="AL62" i="1"/>
  <c r="AJ62" i="1"/>
  <c r="AK62" i="1" s="1"/>
  <c r="AC62" i="1"/>
  <c r="AB62" i="1"/>
  <c r="U62" i="1"/>
  <c r="T62" i="1"/>
  <c r="M62" i="1"/>
  <c r="L62" i="1"/>
  <c r="BB61" i="1"/>
  <c r="BA61" i="1"/>
  <c r="AT61" i="1"/>
  <c r="AS61" i="1"/>
  <c r="AL61" i="1"/>
  <c r="AJ61" i="1"/>
  <c r="AK61" i="1" s="1"/>
  <c r="AC61" i="1"/>
  <c r="AB61" i="1"/>
  <c r="U61" i="1"/>
  <c r="T61" i="1"/>
  <c r="M61" i="1"/>
  <c r="L61" i="1"/>
  <c r="BB60" i="1"/>
  <c r="BA60" i="1"/>
  <c r="AT60" i="1"/>
  <c r="AS60" i="1"/>
  <c r="AL60" i="1"/>
  <c r="AJ60" i="1"/>
  <c r="AK60" i="1" s="1"/>
  <c r="AC60" i="1"/>
  <c r="AB60" i="1"/>
  <c r="U60" i="1"/>
  <c r="T60" i="1"/>
  <c r="M60" i="1"/>
  <c r="L60" i="1"/>
  <c r="BB59" i="1"/>
  <c r="BA59" i="1"/>
  <c r="AT59" i="1"/>
  <c r="AS59" i="1"/>
  <c r="AL59" i="1"/>
  <c r="AJ59" i="1"/>
  <c r="AK59" i="1" s="1"/>
  <c r="AC59" i="1"/>
  <c r="AB59" i="1"/>
  <c r="U59" i="1"/>
  <c r="T59" i="1"/>
  <c r="M59" i="1"/>
  <c r="L59" i="1"/>
  <c r="BB58" i="1"/>
  <c r="BA58" i="1"/>
  <c r="AT58" i="1"/>
  <c r="AS58" i="1"/>
  <c r="AL58" i="1"/>
  <c r="AJ58" i="1"/>
  <c r="AK58" i="1" s="1"/>
  <c r="AC58" i="1"/>
  <c r="AB58" i="1"/>
  <c r="U58" i="1"/>
  <c r="T58" i="1"/>
  <c r="M58" i="1"/>
  <c r="L58" i="1"/>
  <c r="BB57" i="1"/>
  <c r="BA57" i="1"/>
  <c r="AT57" i="1"/>
  <c r="AS57" i="1"/>
  <c r="AL57" i="1"/>
  <c r="AJ57" i="1"/>
  <c r="AK57" i="1" s="1"/>
  <c r="AC57" i="1"/>
  <c r="AB57" i="1"/>
  <c r="U57" i="1"/>
  <c r="T57" i="1"/>
  <c r="M57" i="1"/>
  <c r="L57" i="1"/>
  <c r="BB56" i="1"/>
  <c r="BA56" i="1"/>
  <c r="AT56" i="1"/>
  <c r="AS56" i="1"/>
  <c r="AL56" i="1"/>
  <c r="AJ56" i="1"/>
  <c r="AK56" i="1" s="1"/>
  <c r="AC56" i="1"/>
  <c r="AB56" i="1"/>
  <c r="U56" i="1"/>
  <c r="T56" i="1"/>
  <c r="M56" i="1"/>
  <c r="L56" i="1"/>
  <c r="BB55" i="1"/>
  <c r="BA55" i="1"/>
  <c r="AT55" i="1"/>
  <c r="AS55" i="1"/>
  <c r="AL55" i="1"/>
  <c r="AJ55" i="1"/>
  <c r="AK55" i="1" s="1"/>
  <c r="AC55" i="1"/>
  <c r="AB55" i="1"/>
  <c r="U55" i="1"/>
  <c r="T55" i="1"/>
  <c r="M55" i="1"/>
  <c r="L55" i="1"/>
  <c r="BB54" i="1"/>
  <c r="BA54" i="1"/>
  <c r="AT54" i="1"/>
  <c r="AS54" i="1"/>
  <c r="AL54" i="1"/>
  <c r="AJ54" i="1"/>
  <c r="AK54" i="1" s="1"/>
  <c r="AC54" i="1"/>
  <c r="AB54" i="1"/>
  <c r="U54" i="1"/>
  <c r="T54" i="1"/>
  <c r="M54" i="1"/>
  <c r="L54" i="1"/>
  <c r="BB53" i="1"/>
  <c r="BA53" i="1"/>
  <c r="AT53" i="1"/>
  <c r="AS53" i="1"/>
  <c r="AL53" i="1"/>
  <c r="AJ53" i="1"/>
  <c r="AK53" i="1" s="1"/>
  <c r="AC53" i="1"/>
  <c r="AB53" i="1"/>
  <c r="U53" i="1"/>
  <c r="T53" i="1"/>
  <c r="M53" i="1"/>
  <c r="L53" i="1"/>
  <c r="BB52" i="1"/>
  <c r="BA52" i="1"/>
  <c r="AT52" i="1"/>
  <c r="AS52" i="1"/>
  <c r="AL52" i="1"/>
  <c r="AJ52" i="1"/>
  <c r="AK52" i="1" s="1"/>
  <c r="AC52" i="1"/>
  <c r="AB52" i="1"/>
  <c r="U52" i="1"/>
  <c r="T52" i="1"/>
  <c r="M52" i="1"/>
  <c r="L52" i="1"/>
  <c r="BB51" i="1"/>
  <c r="BA51" i="1"/>
  <c r="AT51" i="1"/>
  <c r="AS51" i="1"/>
  <c r="AL51" i="1"/>
  <c r="AJ51" i="1"/>
  <c r="AK51" i="1" s="1"/>
  <c r="AC51" i="1"/>
  <c r="AB51" i="1"/>
  <c r="U51" i="1"/>
  <c r="T51" i="1"/>
  <c r="M51" i="1"/>
  <c r="L51" i="1"/>
  <c r="BB50" i="1"/>
  <c r="BA50" i="1"/>
  <c r="AT50" i="1"/>
  <c r="AS50" i="1"/>
  <c r="AL50" i="1"/>
  <c r="AJ50" i="1"/>
  <c r="AK50" i="1" s="1"/>
  <c r="AC50" i="1"/>
  <c r="AB50" i="1"/>
  <c r="U50" i="1"/>
  <c r="T50" i="1"/>
  <c r="M50" i="1"/>
  <c r="L50" i="1"/>
  <c r="BB49" i="1"/>
  <c r="BA49" i="1"/>
  <c r="AT49" i="1"/>
  <c r="AS49" i="1"/>
  <c r="AL49" i="1"/>
  <c r="AJ49" i="1"/>
  <c r="AK49" i="1" s="1"/>
  <c r="AC49" i="1"/>
  <c r="AB49" i="1"/>
  <c r="U49" i="1"/>
  <c r="T49" i="1"/>
  <c r="M49" i="1"/>
  <c r="L49" i="1"/>
  <c r="BB48" i="1"/>
  <c r="BA48" i="1"/>
  <c r="AT48" i="1"/>
  <c r="AS48" i="1"/>
  <c r="AL48" i="1"/>
  <c r="AJ48" i="1"/>
  <c r="AK48" i="1" s="1"/>
  <c r="AC48" i="1"/>
  <c r="AB48" i="1"/>
  <c r="U48" i="1"/>
  <c r="T48" i="1"/>
  <c r="M48" i="1"/>
  <c r="L48" i="1"/>
  <c r="BB47" i="1"/>
  <c r="BA47" i="1"/>
  <c r="AT47" i="1"/>
  <c r="AS47" i="1"/>
  <c r="AL47" i="1"/>
  <c r="AJ47" i="1"/>
  <c r="AK47" i="1" s="1"/>
  <c r="AC47" i="1"/>
  <c r="AB47" i="1"/>
  <c r="U47" i="1"/>
  <c r="T47" i="1"/>
  <c r="M47" i="1"/>
  <c r="L47" i="1"/>
  <c r="BB46" i="1"/>
  <c r="BA46" i="1"/>
  <c r="AT46" i="1"/>
  <c r="AS46" i="1"/>
  <c r="AL46" i="1"/>
  <c r="AJ46" i="1"/>
  <c r="AK46" i="1" s="1"/>
  <c r="AC46" i="1"/>
  <c r="AB46" i="1"/>
  <c r="U46" i="1"/>
  <c r="T46" i="1"/>
  <c r="M46" i="1"/>
  <c r="L46" i="1"/>
  <c r="BB45" i="1"/>
  <c r="BA45" i="1"/>
  <c r="AT45" i="1"/>
  <c r="AS45" i="1"/>
  <c r="AL45" i="1"/>
  <c r="AJ45" i="1"/>
  <c r="AK45" i="1" s="1"/>
  <c r="AC45" i="1"/>
  <c r="AB45" i="1"/>
  <c r="U45" i="1"/>
  <c r="T45" i="1"/>
  <c r="M45" i="1"/>
  <c r="L45" i="1"/>
  <c r="BB44" i="1"/>
  <c r="BA44" i="1"/>
  <c r="AT44" i="1"/>
  <c r="AS44" i="1"/>
  <c r="AL44" i="1"/>
  <c r="AJ44" i="1"/>
  <c r="AK44" i="1" s="1"/>
  <c r="AC44" i="1"/>
  <c r="AB44" i="1"/>
  <c r="U44" i="1"/>
  <c r="T44" i="1"/>
  <c r="M44" i="1"/>
  <c r="L44" i="1"/>
  <c r="BB43" i="1"/>
  <c r="BA43" i="1"/>
  <c r="AT43" i="1"/>
  <c r="AS43" i="1"/>
  <c r="AL43" i="1"/>
  <c r="AJ43" i="1"/>
  <c r="AK43" i="1" s="1"/>
  <c r="AC43" i="1"/>
  <c r="AB43" i="1"/>
  <c r="U43" i="1"/>
  <c r="T43" i="1"/>
  <c r="M43" i="1"/>
  <c r="L43" i="1"/>
  <c r="BB42" i="1"/>
  <c r="BA42" i="1"/>
  <c r="AT42" i="1"/>
  <c r="AS42" i="1"/>
  <c r="AL42" i="1"/>
  <c r="AJ42" i="1"/>
  <c r="AK42" i="1" s="1"/>
  <c r="AC42" i="1"/>
  <c r="AB42" i="1"/>
  <c r="U42" i="1"/>
  <c r="T42" i="1"/>
  <c r="M42" i="1"/>
  <c r="L42" i="1"/>
  <c r="BB41" i="1"/>
  <c r="BA41" i="1"/>
  <c r="AT41" i="1"/>
  <c r="AS41" i="1"/>
  <c r="AL41" i="1"/>
  <c r="AJ41" i="1"/>
  <c r="AK41" i="1" s="1"/>
  <c r="AC41" i="1"/>
  <c r="AB41" i="1"/>
  <c r="U41" i="1"/>
  <c r="T41" i="1"/>
  <c r="M41" i="1"/>
  <c r="L41" i="1"/>
  <c r="BB40" i="1"/>
  <c r="BA40" i="1"/>
  <c r="AT40" i="1"/>
  <c r="AS40" i="1"/>
  <c r="AL40" i="1"/>
  <c r="AJ40" i="1"/>
  <c r="AK40" i="1" s="1"/>
  <c r="AC40" i="1"/>
  <c r="AB40" i="1"/>
  <c r="U40" i="1"/>
  <c r="T40" i="1"/>
  <c r="M40" i="1"/>
  <c r="L40" i="1"/>
  <c r="BB39" i="1"/>
  <c r="BA39" i="1"/>
  <c r="AT39" i="1"/>
  <c r="AS39" i="1"/>
  <c r="AL39" i="1"/>
  <c r="AJ39" i="1"/>
  <c r="AK39" i="1" s="1"/>
  <c r="AC39" i="1"/>
  <c r="AB39" i="1"/>
  <c r="U39" i="1"/>
  <c r="T39" i="1"/>
  <c r="M39" i="1"/>
  <c r="L39" i="1"/>
  <c r="BB38" i="1"/>
  <c r="BA38" i="1"/>
  <c r="AT38" i="1"/>
  <c r="AS38" i="1"/>
  <c r="AL38" i="1"/>
  <c r="AJ38" i="1"/>
  <c r="AK38" i="1" s="1"/>
  <c r="AC38" i="1"/>
  <c r="AB38" i="1"/>
  <c r="U38" i="1"/>
  <c r="T38" i="1"/>
  <c r="M38" i="1"/>
  <c r="L38" i="1"/>
  <c r="BB37" i="1"/>
  <c r="BA37" i="1"/>
  <c r="AT37" i="1"/>
  <c r="AS37" i="1"/>
  <c r="AL37" i="1"/>
  <c r="AJ37" i="1"/>
  <c r="AK37" i="1" s="1"/>
  <c r="AC37" i="1"/>
  <c r="AB37" i="1"/>
  <c r="U37" i="1"/>
  <c r="T37" i="1"/>
  <c r="M37" i="1"/>
  <c r="L37" i="1"/>
  <c r="BB36" i="1"/>
  <c r="BA36" i="1"/>
  <c r="AT36" i="1"/>
  <c r="AS36" i="1"/>
  <c r="AL36" i="1"/>
  <c r="AJ36" i="1"/>
  <c r="AK36" i="1" s="1"/>
  <c r="AC36" i="1"/>
  <c r="AB36" i="1"/>
  <c r="U36" i="1"/>
  <c r="T36" i="1"/>
  <c r="M36" i="1"/>
  <c r="L36" i="1"/>
  <c r="BB35" i="1"/>
  <c r="BA35" i="1"/>
  <c r="AT35" i="1"/>
  <c r="AS35" i="1"/>
  <c r="AL35" i="1"/>
  <c r="AJ35" i="1"/>
  <c r="AK35" i="1" s="1"/>
  <c r="AC35" i="1"/>
  <c r="AB35" i="1"/>
  <c r="U35" i="1"/>
  <c r="T35" i="1"/>
  <c r="M35" i="1"/>
  <c r="L35" i="1"/>
  <c r="BB34" i="1"/>
  <c r="BA34" i="1"/>
  <c r="AT34" i="1"/>
  <c r="AS34" i="1"/>
  <c r="AL34" i="1"/>
  <c r="AJ34" i="1"/>
  <c r="AK34" i="1" s="1"/>
  <c r="AC34" i="1"/>
  <c r="AB34" i="1"/>
  <c r="U34" i="1"/>
  <c r="T34" i="1"/>
  <c r="M34" i="1"/>
  <c r="L34" i="1"/>
  <c r="BB33" i="1"/>
  <c r="BA33" i="1"/>
  <c r="AT33" i="1"/>
  <c r="AS33" i="1"/>
  <c r="AL33" i="1"/>
  <c r="AJ33" i="1"/>
  <c r="AK33" i="1" s="1"/>
  <c r="AC33" i="1"/>
  <c r="AB33" i="1"/>
  <c r="U33" i="1"/>
  <c r="T33" i="1"/>
  <c r="M33" i="1"/>
  <c r="L33" i="1"/>
  <c r="BB32" i="1"/>
  <c r="BA32" i="1"/>
  <c r="AT32" i="1"/>
  <c r="AS32" i="1"/>
  <c r="AL32" i="1"/>
  <c r="AJ32" i="1"/>
  <c r="AK32" i="1" s="1"/>
  <c r="AC32" i="1"/>
  <c r="AB32" i="1"/>
  <c r="U32" i="1"/>
  <c r="T32" i="1"/>
  <c r="M32" i="1"/>
  <c r="L32" i="1"/>
  <c r="BB31" i="1"/>
  <c r="BA31" i="1"/>
  <c r="AT31" i="1"/>
  <c r="AS31" i="1"/>
  <c r="AL31" i="1"/>
  <c r="AJ31" i="1"/>
  <c r="AK31" i="1" s="1"/>
  <c r="AC31" i="1"/>
  <c r="AB31" i="1"/>
  <c r="U31" i="1"/>
  <c r="T31" i="1"/>
  <c r="M31" i="1"/>
  <c r="L31" i="1"/>
  <c r="BB30" i="1"/>
  <c r="BA30" i="1"/>
  <c r="AT30" i="1"/>
  <c r="AS30" i="1"/>
  <c r="AL30" i="1"/>
  <c r="AJ30" i="1"/>
  <c r="AK30" i="1" s="1"/>
  <c r="AC30" i="1"/>
  <c r="AB30" i="1"/>
  <c r="U30" i="1"/>
  <c r="T30" i="1"/>
  <c r="M30" i="1"/>
  <c r="L30" i="1"/>
  <c r="BB29" i="1"/>
  <c r="BA29" i="1"/>
  <c r="AT29" i="1"/>
  <c r="AS29" i="1"/>
  <c r="AL29" i="1"/>
  <c r="AJ29" i="1"/>
  <c r="AK29" i="1" s="1"/>
  <c r="AC29" i="1"/>
  <c r="AB29" i="1"/>
  <c r="U29" i="1"/>
  <c r="T29" i="1"/>
  <c r="M29" i="1"/>
  <c r="L29" i="1"/>
  <c r="BB28" i="1"/>
  <c r="BA28" i="1"/>
  <c r="AT28" i="1"/>
  <c r="AS28" i="1"/>
  <c r="AL28" i="1"/>
  <c r="AJ28" i="1"/>
  <c r="AK28" i="1" s="1"/>
  <c r="AC28" i="1"/>
  <c r="AB28" i="1"/>
  <c r="U28" i="1"/>
  <c r="T28" i="1"/>
  <c r="M28" i="1"/>
  <c r="L28" i="1"/>
  <c r="BB27" i="1"/>
  <c r="BA27" i="1"/>
  <c r="AT27" i="1"/>
  <c r="AS27" i="1"/>
  <c r="AL27" i="1"/>
  <c r="AJ27" i="1"/>
  <c r="AK27" i="1" s="1"/>
  <c r="AC27" i="1"/>
  <c r="AB27" i="1"/>
  <c r="U27" i="1"/>
  <c r="T27" i="1"/>
  <c r="M27" i="1"/>
  <c r="L27" i="1"/>
  <c r="BB26" i="1"/>
  <c r="BA26" i="1"/>
  <c r="AT26" i="1"/>
  <c r="AS26" i="1"/>
  <c r="AL26" i="1"/>
  <c r="AJ26" i="1"/>
  <c r="AK26" i="1" s="1"/>
  <c r="AC26" i="1"/>
  <c r="AB26" i="1"/>
  <c r="U26" i="1"/>
  <c r="T26" i="1"/>
  <c r="M26" i="1"/>
  <c r="L26" i="1"/>
  <c r="BB25" i="1"/>
  <c r="BA25" i="1"/>
  <c r="AT25" i="1"/>
  <c r="AS25" i="1"/>
  <c r="AL25" i="1"/>
  <c r="AJ25" i="1"/>
  <c r="AK25" i="1" s="1"/>
  <c r="AC25" i="1"/>
  <c r="AB25" i="1"/>
  <c r="U25" i="1"/>
  <c r="T25" i="1"/>
  <c r="M25" i="1"/>
  <c r="L25" i="1"/>
  <c r="BB24" i="1"/>
  <c r="BA24" i="1"/>
  <c r="AT24" i="1"/>
  <c r="AS24" i="1"/>
  <c r="AL24" i="1"/>
  <c r="AJ24" i="1"/>
  <c r="AK24" i="1" s="1"/>
  <c r="AC24" i="1"/>
  <c r="AB24" i="1"/>
  <c r="U24" i="1"/>
  <c r="T24" i="1"/>
  <c r="M24" i="1"/>
  <c r="L24" i="1"/>
  <c r="BB23" i="1"/>
  <c r="BA23" i="1"/>
  <c r="AT23" i="1"/>
  <c r="AS23" i="1"/>
  <c r="AL23" i="1"/>
  <c r="AJ23" i="1"/>
  <c r="AK23" i="1" s="1"/>
  <c r="AC23" i="1"/>
  <c r="AB23" i="1"/>
  <c r="U23" i="1"/>
  <c r="T23" i="1"/>
  <c r="M23" i="1"/>
  <c r="L23" i="1"/>
  <c r="BB22" i="1"/>
  <c r="BA22" i="1"/>
  <c r="AT22" i="1"/>
  <c r="AS22" i="1"/>
  <c r="AL22" i="1"/>
  <c r="AJ22" i="1"/>
  <c r="AK22" i="1" s="1"/>
  <c r="AC22" i="1"/>
  <c r="AB22" i="1"/>
  <c r="U22" i="1"/>
  <c r="T22" i="1"/>
  <c r="M22" i="1"/>
  <c r="L22" i="1"/>
  <c r="BB21" i="1"/>
  <c r="BA21" i="1"/>
  <c r="AT21" i="1"/>
  <c r="AS21" i="1"/>
  <c r="AL21" i="1"/>
  <c r="AJ21" i="1"/>
  <c r="AK21" i="1" s="1"/>
  <c r="AC21" i="1"/>
  <c r="AB21" i="1"/>
  <c r="U21" i="1"/>
  <c r="T21" i="1"/>
  <c r="M21" i="1"/>
  <c r="L21" i="1"/>
  <c r="BB20" i="1"/>
  <c r="BA20" i="1"/>
  <c r="AT20" i="1"/>
  <c r="AS20" i="1"/>
  <c r="AL20" i="1"/>
  <c r="AJ20" i="1"/>
  <c r="AK20" i="1" s="1"/>
  <c r="AC20" i="1"/>
  <c r="AB20" i="1"/>
  <c r="U20" i="1"/>
  <c r="T20" i="1"/>
  <c r="M20" i="1"/>
  <c r="L20" i="1"/>
  <c r="BB19" i="1"/>
  <c r="BA19" i="1"/>
  <c r="AT19" i="1"/>
  <c r="AS19" i="1"/>
  <c r="AL19" i="1"/>
  <c r="AJ19" i="1"/>
  <c r="AK19" i="1" s="1"/>
  <c r="AC19" i="1"/>
  <c r="AB19" i="1"/>
  <c r="U19" i="1"/>
  <c r="T19" i="1"/>
  <c r="M19" i="1"/>
  <c r="L19" i="1"/>
  <c r="BB18" i="1"/>
  <c r="BA18" i="1"/>
  <c r="AT18" i="1"/>
  <c r="AS18" i="1"/>
  <c r="AL18" i="1"/>
  <c r="AJ18" i="1"/>
  <c r="AK18" i="1" s="1"/>
  <c r="AC18" i="1"/>
  <c r="AB18" i="1"/>
  <c r="U18" i="1"/>
  <c r="T18" i="1"/>
  <c r="M18" i="1"/>
  <c r="L18" i="1"/>
  <c r="BB17" i="1"/>
  <c r="BA17" i="1"/>
  <c r="AT17" i="1"/>
  <c r="AS17" i="1"/>
  <c r="AL17" i="1"/>
  <c r="AJ17" i="1"/>
  <c r="AK17" i="1" s="1"/>
  <c r="AC17" i="1"/>
  <c r="AB17" i="1"/>
  <c r="U17" i="1"/>
  <c r="T17" i="1"/>
  <c r="M17" i="1"/>
  <c r="L17" i="1"/>
  <c r="BB16" i="1"/>
  <c r="BA16" i="1"/>
  <c r="AT16" i="1"/>
  <c r="AS16" i="1"/>
  <c r="AL16" i="1"/>
  <c r="AJ16" i="1"/>
  <c r="AK16" i="1" s="1"/>
  <c r="AC16" i="1"/>
  <c r="AB16" i="1"/>
  <c r="U16" i="1"/>
  <c r="T16" i="1"/>
  <c r="M16" i="1"/>
  <c r="L16" i="1"/>
  <c r="BB15" i="1"/>
  <c r="BA15" i="1"/>
  <c r="AT15" i="1"/>
  <c r="AS15" i="1"/>
  <c r="AL15" i="1"/>
  <c r="AJ15" i="1"/>
  <c r="AK15" i="1" s="1"/>
  <c r="AC15" i="1"/>
  <c r="AB15" i="1"/>
  <c r="U15" i="1"/>
  <c r="T15" i="1"/>
  <c r="M15" i="1"/>
  <c r="L15" i="1"/>
  <c r="BB14" i="1"/>
  <c r="BA14" i="1"/>
  <c r="AT14" i="1"/>
  <c r="AS14" i="1"/>
  <c r="AL14" i="1"/>
  <c r="AJ14" i="1"/>
  <c r="AK14" i="1" s="1"/>
  <c r="AC14" i="1"/>
  <c r="AB14" i="1"/>
  <c r="U14" i="1"/>
  <c r="T14" i="1"/>
  <c r="M14" i="1"/>
  <c r="L14" i="1"/>
  <c r="BB13" i="1"/>
  <c r="BA13" i="1"/>
  <c r="AT13" i="1"/>
  <c r="AS13" i="1"/>
  <c r="AL13" i="1"/>
  <c r="AJ13" i="1"/>
  <c r="AK13" i="1" s="1"/>
  <c r="AC13" i="1"/>
  <c r="AB13" i="1"/>
  <c r="U13" i="1"/>
  <c r="T13" i="1"/>
  <c r="M13" i="1"/>
  <c r="L13" i="1"/>
  <c r="BB12" i="1"/>
  <c r="BA12" i="1"/>
  <c r="AT12" i="1"/>
  <c r="AS12" i="1"/>
  <c r="AL12" i="1"/>
  <c r="AJ12" i="1"/>
  <c r="AK12" i="1" s="1"/>
  <c r="AC12" i="1"/>
  <c r="AB12" i="1"/>
  <c r="U12" i="1"/>
  <c r="T12" i="1"/>
  <c r="M12" i="1"/>
  <c r="L12" i="1"/>
  <c r="BB11" i="1"/>
  <c r="BA11" i="1"/>
  <c r="AT11" i="1"/>
  <c r="AS11" i="1"/>
  <c r="AL11" i="1"/>
  <c r="AJ11" i="1"/>
  <c r="AK11" i="1" s="1"/>
  <c r="AC11" i="1"/>
  <c r="AB11" i="1"/>
  <c r="U11" i="1"/>
  <c r="T11" i="1"/>
  <c r="M11" i="1"/>
  <c r="L11" i="1"/>
  <c r="BB10" i="1"/>
  <c r="BA10" i="1"/>
  <c r="AT10" i="1"/>
  <c r="AS10" i="1"/>
  <c r="AL10" i="1"/>
  <c r="AJ10" i="1"/>
  <c r="AK10" i="1" s="1"/>
  <c r="AC10" i="1"/>
  <c r="AB10" i="1"/>
  <c r="U10" i="1"/>
  <c r="T10" i="1"/>
  <c r="M10" i="1"/>
  <c r="L10" i="1"/>
  <c r="BB9" i="1"/>
  <c r="BA9" i="1"/>
  <c r="AT9" i="1"/>
  <c r="AS9" i="1"/>
  <c r="AL9" i="1"/>
  <c r="AJ9" i="1"/>
  <c r="AK9" i="1" s="1"/>
  <c r="AC9" i="1"/>
  <c r="AB9" i="1"/>
  <c r="U9" i="1"/>
  <c r="T9" i="1"/>
  <c r="M9" i="1"/>
  <c r="L9" i="1"/>
  <c r="BB8" i="1"/>
  <c r="BA8" i="1"/>
  <c r="AT8" i="1"/>
  <c r="AS8" i="1"/>
  <c r="AL8" i="1"/>
  <c r="AJ8" i="1"/>
  <c r="AK8" i="1" s="1"/>
  <c r="AC8" i="1"/>
  <c r="AB8" i="1"/>
  <c r="U8" i="1"/>
  <c r="T8" i="1"/>
  <c r="M8" i="1"/>
  <c r="L8" i="1"/>
  <c r="BB7" i="1"/>
  <c r="BA7" i="1"/>
  <c r="AT7" i="1"/>
  <c r="AS7" i="1"/>
  <c r="AL7" i="1"/>
  <c r="AJ7" i="1"/>
  <c r="AK7" i="1" s="1"/>
  <c r="AC7" i="1"/>
  <c r="AB7" i="1"/>
  <c r="U7" i="1"/>
  <c r="T7" i="1"/>
  <c r="M7" i="1"/>
  <c r="L7" i="1"/>
  <c r="C2" i="1"/>
  <c r="E6" i="1"/>
  <c r="C6" i="1"/>
  <c r="D6" i="1"/>
  <c r="AA6" i="1"/>
  <c r="AR5" i="1" l="1"/>
  <c r="R5" i="1"/>
  <c r="AQ5" i="1"/>
  <c r="AA5" i="1"/>
  <c r="AZ5" i="1"/>
  <c r="Z5" i="1"/>
  <c r="AY5" i="1"/>
  <c r="K5" i="1"/>
  <c r="AI5" i="1"/>
  <c r="J5" i="1"/>
  <c r="AH5" i="1"/>
  <c r="S5" i="1"/>
  <c r="K6" i="1"/>
  <c r="AI6" i="1"/>
  <c r="AZ6" i="1"/>
  <c r="AR6" i="1"/>
  <c r="AY6" i="1"/>
  <c r="J6" i="1"/>
  <c r="R6" i="1"/>
  <c r="S6" i="1"/>
  <c r="AH6" i="1"/>
  <c r="AQ6" i="1"/>
  <c r="Z6" i="1"/>
  <c r="Y5" i="1" l="1"/>
  <c r="AX5" i="1"/>
  <c r="AP5" i="1"/>
  <c r="Q5" i="1"/>
  <c r="AG5" i="1"/>
  <c r="I5" i="1"/>
  <c r="Y6" i="1"/>
  <c r="AX6" i="1"/>
  <c r="AP6" i="1"/>
  <c r="Q6" i="1"/>
  <c r="I6" i="1"/>
  <c r="AG6" i="1"/>
  <c r="H5" i="1" l="1"/>
  <c r="AF5" i="1"/>
  <c r="P5" i="1"/>
  <c r="AO5" i="1"/>
  <c r="AW5" i="1"/>
  <c r="X5" i="1"/>
  <c r="AF6" i="1"/>
  <c r="P6" i="1"/>
  <c r="AO6" i="1"/>
  <c r="AW6" i="1"/>
  <c r="X6" i="1"/>
  <c r="H6" i="1"/>
  <c r="G5" i="1" l="1"/>
  <c r="W5" i="1"/>
  <c r="AN5" i="1"/>
  <c r="AV5" i="1"/>
  <c r="O5" i="1"/>
  <c r="AE5" i="1"/>
  <c r="W6" i="1"/>
  <c r="AN6" i="1"/>
  <c r="O6" i="1"/>
  <c r="AV6" i="1"/>
  <c r="G6" i="1"/>
  <c r="AE6" i="1"/>
</calcChain>
</file>

<file path=xl/sharedStrings.xml><?xml version="1.0" encoding="utf-8"?>
<sst xmlns="http://schemas.openxmlformats.org/spreadsheetml/2006/main" count="154" uniqueCount="133">
  <si>
    <t xml:space="preserve">PREÇO / LUCRO </t>
  </si>
  <si>
    <t>EV / EBITDA</t>
  </si>
  <si>
    <t>PREÇO / VALOR PATRIMONIAL</t>
  </si>
  <si>
    <t>PREÇO / VENDAS</t>
  </si>
  <si>
    <t>Ambev S/A</t>
  </si>
  <si>
    <t>Cervejas e refrigerantes</t>
  </si>
  <si>
    <t>Produtos diversos</t>
  </si>
  <si>
    <t>Serviços financeiros diversos</t>
  </si>
  <si>
    <t>Exploração de imóveis</t>
  </si>
  <si>
    <t>Bancos</t>
  </si>
  <si>
    <t>Bradespar</t>
  </si>
  <si>
    <t>Minerais metálicos</t>
  </si>
  <si>
    <t>Braskem</t>
  </si>
  <si>
    <t>Petroquímicos</t>
  </si>
  <si>
    <t>BRF SA</t>
  </si>
  <si>
    <t>Carnes e derivados</t>
  </si>
  <si>
    <t>CCR SA</t>
  </si>
  <si>
    <t>Exploração de rodovias</t>
  </si>
  <si>
    <t>Cemig</t>
  </si>
  <si>
    <t>Energia elétrica</t>
  </si>
  <si>
    <t>Cielo</t>
  </si>
  <si>
    <t>Cosan</t>
  </si>
  <si>
    <t>Eletrobras</t>
  </si>
  <si>
    <t>Embraer</t>
  </si>
  <si>
    <t>Material aeronáutico e de defesa</t>
  </si>
  <si>
    <t>Engie Brasil</t>
  </si>
  <si>
    <t>Equatorial</t>
  </si>
  <si>
    <t>Serviços educacionais</t>
  </si>
  <si>
    <t>Papel e celulose</t>
  </si>
  <si>
    <t>Gerdau</t>
  </si>
  <si>
    <t>Siderurgia</t>
  </si>
  <si>
    <t>Transporte aéreo</t>
  </si>
  <si>
    <t>Hypera</t>
  </si>
  <si>
    <t>Medicamentos e outros produtos</t>
  </si>
  <si>
    <t>Itausa</t>
  </si>
  <si>
    <t>JBS</t>
  </si>
  <si>
    <t>Klabin S/A</t>
  </si>
  <si>
    <t>Localiza</t>
  </si>
  <si>
    <t>Aluguel de carros</t>
  </si>
  <si>
    <t>Lojas Renner</t>
  </si>
  <si>
    <t>Magaz Luiza</t>
  </si>
  <si>
    <t>Eletrodomésticos</t>
  </si>
  <si>
    <t>Multiplan</t>
  </si>
  <si>
    <t>Produtos de uso pessoal</t>
  </si>
  <si>
    <t>Alimentos</t>
  </si>
  <si>
    <t>Petrobras</t>
  </si>
  <si>
    <t>RaiaDrogasil</t>
  </si>
  <si>
    <t>Rumo S.A.</t>
  </si>
  <si>
    <t>Transporte ferroviário</t>
  </si>
  <si>
    <t>Sabesp</t>
  </si>
  <si>
    <t>Água e saneamento</t>
  </si>
  <si>
    <t>Sid Nacional</t>
  </si>
  <si>
    <t>Telef Brasil</t>
  </si>
  <si>
    <t>Telecomunicações</t>
  </si>
  <si>
    <t>Ultrapar</t>
  </si>
  <si>
    <t>Usiminas</t>
  </si>
  <si>
    <t>Vale</t>
  </si>
  <si>
    <t>Weg</t>
  </si>
  <si>
    <t>Mediana 5 anos</t>
  </si>
  <si>
    <t>Média 5 anos
(valores &gt;0 e &lt;50)</t>
  </si>
  <si>
    <t>Média 5 anos</t>
  </si>
  <si>
    <t>Máximo 5 anos</t>
  </si>
  <si>
    <t>P/VPA atual vs Máximo 5 anos</t>
  </si>
  <si>
    <t>PETR4</t>
  </si>
  <si>
    <t>VALE3</t>
  </si>
  <si>
    <t>ABEV3</t>
  </si>
  <si>
    <t>ITSA4</t>
  </si>
  <si>
    <t>VIVT4</t>
  </si>
  <si>
    <t>BRKM5</t>
  </si>
  <si>
    <t>SUZB3</t>
  </si>
  <si>
    <t>WEGE3</t>
  </si>
  <si>
    <t>CIEL3</t>
  </si>
  <si>
    <t>ELET3</t>
  </si>
  <si>
    <t>CRFB3</t>
  </si>
  <si>
    <t>MGLU3</t>
  </si>
  <si>
    <t>JBSS3</t>
  </si>
  <si>
    <t>EGIE3</t>
  </si>
  <si>
    <t>GGBR4</t>
  </si>
  <si>
    <t>LREN3</t>
  </si>
  <si>
    <t>CPFE3</t>
  </si>
  <si>
    <t>RAIL3</t>
  </si>
  <si>
    <t>UGPA3</t>
  </si>
  <si>
    <t>KLBN11</t>
  </si>
  <si>
    <t>RADL3</t>
  </si>
  <si>
    <t>CCRO3</t>
  </si>
  <si>
    <t>SBSP3</t>
  </si>
  <si>
    <t>HYPE3</t>
  </si>
  <si>
    <t>RENT3</t>
  </si>
  <si>
    <t>BRFS3</t>
  </si>
  <si>
    <t>CMIG4</t>
  </si>
  <si>
    <t>EMBR3</t>
  </si>
  <si>
    <t>MDIA3</t>
  </si>
  <si>
    <t>CSAN3</t>
  </si>
  <si>
    <t>USIM5</t>
  </si>
  <si>
    <t>EQTL3</t>
  </si>
  <si>
    <t>CSNA3</t>
  </si>
  <si>
    <t>MULT3</t>
  </si>
  <si>
    <t>REDE3</t>
  </si>
  <si>
    <t>BRAP4</t>
  </si>
  <si>
    <t>TRPL4</t>
  </si>
  <si>
    <t>AZUL4</t>
  </si>
  <si>
    <t>Alimentos diversos</t>
  </si>
  <si>
    <t>Carrefour BR</t>
  </si>
  <si>
    <t>CPFL Energia</t>
  </si>
  <si>
    <t>M.Diasbranco</t>
  </si>
  <si>
    <t>Rede Energia</t>
  </si>
  <si>
    <t>Tran Paulist</t>
  </si>
  <si>
    <t>Código</t>
  </si>
  <si>
    <t>Média 5 anos
(valores &gt;0 e &lt;30)</t>
  </si>
  <si>
    <t>D/(D+E) E=Valor Mercado</t>
  </si>
  <si>
    <t>Beta 60 M</t>
  </si>
  <si>
    <t xml:space="preserve">Média 5 anos
</t>
  </si>
  <si>
    <t>Suzano S.A.</t>
  </si>
  <si>
    <t>COGN3</t>
  </si>
  <si>
    <t>Cogna ON</t>
  </si>
  <si>
    <t>NTCO3</t>
  </si>
  <si>
    <t>Grupo Natura</t>
  </si>
  <si>
    <t>Exploração refino e distribuição</t>
  </si>
  <si>
    <t>Motores compressores e outros</t>
  </si>
  <si>
    <t>Tecidos vestuário e calçados</t>
  </si>
  <si>
    <t>TIMS3</t>
  </si>
  <si>
    <t>Tim</t>
  </si>
  <si>
    <t>AMER3</t>
  </si>
  <si>
    <t>Azul</t>
  </si>
  <si>
    <t>Americanas</t>
  </si>
  <si>
    <t>Dta. Últ. Cot.:</t>
  </si>
  <si>
    <t>Dta. Pref. Últ. Cot.:</t>
  </si>
  <si>
    <t>VULC3</t>
  </si>
  <si>
    <t>Calçados</t>
  </si>
  <si>
    <t>Vulcabras</t>
  </si>
  <si>
    <r>
      <rPr>
        <b/>
        <sz val="10"/>
        <color rgb="FFB1AE2D"/>
        <rFont val="Calibri"/>
        <family val="2"/>
        <scheme val="minor"/>
      </rPr>
      <t xml:space="preserve">← Não </t>
    </r>
    <r>
      <rPr>
        <b/>
        <sz val="10"/>
        <color rgb="FF023A4A"/>
        <rFont val="Calibri"/>
        <family val="2"/>
        <scheme val="minor"/>
      </rPr>
      <t>Modificar</t>
    </r>
  </si>
  <si>
    <r>
      <rPr>
        <b/>
        <sz val="10"/>
        <color rgb="FFB1AE2D"/>
        <rFont val="Calibri"/>
        <family val="2"/>
        <scheme val="minor"/>
      </rPr>
      <t xml:space="preserve">← </t>
    </r>
    <r>
      <rPr>
        <b/>
        <sz val="10"/>
        <color rgb="FF023A4A"/>
        <rFont val="Calibri"/>
        <family val="2"/>
        <scheme val="minor"/>
      </rPr>
      <t>Para alterar a data da</t>
    </r>
    <r>
      <rPr>
        <b/>
        <sz val="10"/>
        <color rgb="FF006B66"/>
        <rFont val="Calibri"/>
        <family val="2"/>
        <scheme val="minor"/>
      </rPr>
      <t xml:space="preserve"> </t>
    </r>
    <r>
      <rPr>
        <b/>
        <sz val="10"/>
        <color rgb="FFB1AE2D"/>
        <rFont val="Calibri"/>
        <family val="2"/>
        <scheme val="minor"/>
      </rPr>
      <t>Célula C2</t>
    </r>
    <r>
      <rPr>
        <b/>
        <sz val="10"/>
        <color rgb="FF023A4A"/>
        <rFont val="Calibri"/>
        <family val="2"/>
        <scheme val="minor"/>
      </rPr>
      <t>, basta digitar na</t>
    </r>
    <r>
      <rPr>
        <b/>
        <sz val="10"/>
        <color rgb="FFB1AE2D"/>
        <rFont val="Calibri"/>
        <family val="2"/>
        <scheme val="minor"/>
      </rPr>
      <t xml:space="preserve"> Célula C3</t>
    </r>
  </si>
  <si>
    <r>
      <t xml:space="preserve">Análise de </t>
    </r>
    <r>
      <rPr>
        <b/>
        <sz val="26"/>
        <color rgb="FFB1AE2D"/>
        <rFont val="Calibri"/>
        <family val="2"/>
        <scheme val="minor"/>
      </rPr>
      <t>Múltiplos de Mercado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</si>
</sst>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yyyy"/>
    <numFmt numFmtId="165" formatCode="dd/mm/yy;@"/>
    <numFmt numFmtId="166" formatCode="0.00\ \x"/>
    <numFmt numFmtId="167" formatCode="0.0%"/>
    <numFmt numFmtId="168" formatCode="_-[$R$-416]\ * #,##0.00_-;\-[$R$-416]\ * #,##0.00_-;_-[$R$-416]\ * &quot;-&quot;??_-;_-@_-"/>
    <numFmt numFmtId="170" formatCode="&quot;R$&quot;\ #,##0.00"/>
    <numFmt numFmtId="171" formatCode="#,##0.00%;[Red]\-#,##0.00%"/>
    <numFmt numFmtId="172" formatCode="#,##0.00%"/>
    <numFmt numFmtId="173" formatCode="_-&quot;R$&quot;\ * #,##0.0000_-;\-&quot;R$&quot;\ * #,##0.0000_-;_-&quot;R$&quot;\ 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6B66"/>
      <name val="Calibri"/>
      <family val="2"/>
      <scheme val="minor"/>
    </font>
    <font>
      <b/>
      <sz val="12"/>
      <color rgb="FF006B66"/>
      <name val="Calibri"/>
      <family val="2"/>
      <scheme val="minor"/>
    </font>
    <font>
      <b/>
      <sz val="16"/>
      <color rgb="FF006B66"/>
      <name val="Calibri"/>
      <family val="2"/>
      <scheme val="minor"/>
    </font>
    <font>
      <b/>
      <sz val="12"/>
      <color rgb="FF023A4A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B1AE2D"/>
      <name val="Calibri"/>
      <family val="2"/>
      <scheme val="minor"/>
    </font>
    <font>
      <b/>
      <sz val="10"/>
      <color rgb="FF023A4A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26"/>
      <color rgb="FF023A4A"/>
      <name val="Calibri"/>
      <family val="2"/>
      <scheme val="minor"/>
    </font>
    <font>
      <b/>
      <sz val="26"/>
      <color rgb="FFB1AE2D"/>
      <name val="Calibri"/>
      <family val="2"/>
      <scheme val="minor"/>
    </font>
    <font>
      <b/>
      <sz val="12"/>
      <color rgb="FFCCD8DB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D8DB"/>
        <bgColor indexed="64"/>
      </patternFill>
    </fill>
    <fill>
      <patternFill patternType="solid">
        <fgColor rgb="FF023A4A"/>
        <bgColor indexed="64"/>
      </patternFill>
    </fill>
  </fills>
  <borders count="23">
    <border>
      <left/>
      <right/>
      <top/>
      <bottom/>
      <diagonal/>
    </border>
    <border>
      <left style="thin">
        <color theme="0"/>
      </left>
      <right style="medium">
        <color theme="0"/>
      </right>
      <top style="thin">
        <color theme="0"/>
      </top>
      <bottom style="thick">
        <color theme="0"/>
      </bottom>
      <diagonal/>
    </border>
    <border>
      <left style="medium">
        <color theme="0"/>
      </left>
      <right style="medium">
        <color theme="0"/>
      </right>
      <top/>
      <bottom style="thick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thick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ck">
        <color theme="0"/>
      </bottom>
      <diagonal/>
    </border>
    <border>
      <left/>
      <right style="thick">
        <color rgb="FFB1AE2D"/>
      </right>
      <top/>
      <bottom style="thin">
        <color rgb="FFB1AE2D"/>
      </bottom>
      <diagonal/>
    </border>
    <border>
      <left style="thick">
        <color rgb="FFB1AE2D"/>
      </left>
      <right/>
      <top/>
      <bottom style="thin">
        <color rgb="FFB1AE2D"/>
      </bottom>
      <diagonal/>
    </border>
    <border>
      <left/>
      <right style="thick">
        <color rgb="FFB1AE2D"/>
      </right>
      <top style="thin">
        <color rgb="FFB1AE2D"/>
      </top>
      <bottom/>
      <diagonal/>
    </border>
    <border>
      <left style="thick">
        <color rgb="FFB1AE2D"/>
      </left>
      <right/>
      <top style="thin">
        <color rgb="FFB1AE2D"/>
      </top>
      <bottom/>
      <diagonal/>
    </border>
    <border>
      <left style="thin">
        <color theme="0"/>
      </left>
      <right style="medium">
        <color rgb="FFB1AE2D"/>
      </right>
      <top style="thick">
        <color theme="0"/>
      </top>
      <bottom style="thick">
        <color rgb="FFB1AE2D"/>
      </bottom>
      <diagonal/>
    </border>
    <border>
      <left style="medium">
        <color rgb="FFB1AE2D"/>
      </left>
      <right style="medium">
        <color rgb="FFB1AE2D"/>
      </right>
      <top style="thick">
        <color theme="0"/>
      </top>
      <bottom style="thick">
        <color rgb="FFB1AE2D"/>
      </bottom>
      <diagonal/>
    </border>
    <border>
      <left style="medium">
        <color rgb="FFB1AE2D"/>
      </left>
      <right style="thin">
        <color theme="0"/>
      </right>
      <top style="thick">
        <color theme="0"/>
      </top>
      <bottom style="thick">
        <color rgb="FFB1AE2D"/>
      </bottom>
      <diagonal/>
    </border>
    <border>
      <left/>
      <right/>
      <top/>
      <bottom style="thick">
        <color rgb="FFB1AE2D"/>
      </bottom>
      <diagonal/>
    </border>
    <border>
      <left/>
      <right style="medium">
        <color rgb="FF023A4A"/>
      </right>
      <top style="thick">
        <color rgb="FFB1AE2D"/>
      </top>
      <bottom style="thin">
        <color rgb="FF023A4A"/>
      </bottom>
      <diagonal/>
    </border>
    <border>
      <left style="medium">
        <color rgb="FF023A4A"/>
      </left>
      <right style="medium">
        <color rgb="FF023A4A"/>
      </right>
      <top style="thick">
        <color rgb="FFB1AE2D"/>
      </top>
      <bottom style="thin">
        <color rgb="FF023A4A"/>
      </bottom>
      <diagonal/>
    </border>
    <border>
      <left style="medium">
        <color rgb="FF023A4A"/>
      </left>
      <right/>
      <top style="thick">
        <color rgb="FFB1AE2D"/>
      </top>
      <bottom style="thin">
        <color rgb="FF023A4A"/>
      </bottom>
      <diagonal/>
    </border>
    <border>
      <left/>
      <right style="medium">
        <color rgb="FF023A4A"/>
      </right>
      <top style="thin">
        <color rgb="FF023A4A"/>
      </top>
      <bottom style="thin">
        <color rgb="FF023A4A"/>
      </bottom>
      <diagonal/>
    </border>
    <border>
      <left style="medium">
        <color rgb="FF023A4A"/>
      </left>
      <right style="medium">
        <color rgb="FF023A4A"/>
      </right>
      <top style="thin">
        <color rgb="FF023A4A"/>
      </top>
      <bottom style="thin">
        <color rgb="FF023A4A"/>
      </bottom>
      <diagonal/>
    </border>
    <border>
      <left style="medium">
        <color rgb="FF023A4A"/>
      </left>
      <right/>
      <top style="thin">
        <color rgb="FF023A4A"/>
      </top>
      <bottom style="thin">
        <color rgb="FF023A4A"/>
      </bottom>
      <diagonal/>
    </border>
    <border>
      <left/>
      <right style="medium">
        <color rgb="FF023A4A"/>
      </right>
      <top style="thin">
        <color rgb="FF023A4A"/>
      </top>
      <bottom/>
      <diagonal/>
    </border>
    <border>
      <left style="medium">
        <color rgb="FF023A4A"/>
      </left>
      <right style="medium">
        <color rgb="FF023A4A"/>
      </right>
      <top style="thin">
        <color rgb="FF023A4A"/>
      </top>
      <bottom/>
      <diagonal/>
    </border>
    <border>
      <left style="medium">
        <color rgb="FF023A4A"/>
      </left>
      <right/>
      <top style="thin">
        <color rgb="FF023A4A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168" fontId="2" fillId="0" borderId="0" xfId="0" applyNumberFormat="1" applyFont="1" applyAlignment="1">
      <alignment horizontal="center"/>
    </xf>
    <xf numFmtId="0" fontId="3" fillId="0" borderId="0" xfId="0" applyFont="1" applyAlignment="1">
      <alignment horizontal="left" vertical="center"/>
    </xf>
    <xf numFmtId="1" fontId="2" fillId="0" borderId="0" xfId="0" applyNumberFormat="1" applyFont="1" applyAlignment="1">
      <alignment horizontal="center" vertical="center"/>
    </xf>
    <xf numFmtId="167" fontId="2" fillId="0" borderId="0" xfId="2" applyNumberFormat="1" applyFont="1" applyAlignment="1">
      <alignment horizontal="center" vertical="center"/>
    </xf>
    <xf numFmtId="167" fontId="0" fillId="0" borderId="0" xfId="2" applyNumberFormat="1" applyFont="1" applyAlignment="1">
      <alignment horizontal="center" vertical="center"/>
    </xf>
    <xf numFmtId="0" fontId="6" fillId="0" borderId="6" xfId="0" applyFont="1" applyBorder="1"/>
    <xf numFmtId="14" fontId="6" fillId="0" borderId="7" xfId="0" applyNumberFormat="1" applyFont="1" applyBorder="1" applyAlignment="1">
      <alignment horizontal="center" vertical="center"/>
    </xf>
    <xf numFmtId="0" fontId="6" fillId="0" borderId="8" xfId="0" applyFont="1" applyBorder="1"/>
    <xf numFmtId="14" fontId="7" fillId="2" borderId="9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68" fontId="7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167" fontId="4" fillId="0" borderId="3" xfId="2" applyNumberFormat="1" applyFont="1" applyFill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168" fontId="0" fillId="0" borderId="0" xfId="0" applyNumberFormat="1" applyFont="1"/>
    <xf numFmtId="0" fontId="11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170" fontId="2" fillId="0" borderId="0" xfId="0" applyNumberFormat="1" applyFont="1" applyAlignment="1">
      <alignment horizontal="center" vertical="center"/>
    </xf>
    <xf numFmtId="171" fontId="2" fillId="0" borderId="0" xfId="2" applyNumberFormat="1" applyFont="1" applyFill="1" applyAlignment="1">
      <alignment horizontal="center" vertical="center"/>
    </xf>
    <xf numFmtId="171" fontId="2" fillId="0" borderId="0" xfId="1" applyNumberFormat="1" applyFont="1" applyFill="1" applyAlignment="1">
      <alignment horizontal="center" vertical="center"/>
    </xf>
    <xf numFmtId="171" fontId="2" fillId="0" borderId="0" xfId="1" applyNumberFormat="1" applyFont="1" applyAlignment="1">
      <alignment horizontal="center" vertical="center"/>
    </xf>
    <xf numFmtId="171" fontId="2" fillId="0" borderId="0" xfId="0" applyNumberFormat="1" applyFont="1" applyAlignment="1">
      <alignment horizontal="center" vertical="center"/>
    </xf>
    <xf numFmtId="172" fontId="2" fillId="0" borderId="0" xfId="0" applyNumberFormat="1" applyFont="1" applyAlignment="1">
      <alignment horizontal="center" vertical="center"/>
    </xf>
    <xf numFmtId="172" fontId="2" fillId="0" borderId="0" xfId="3" applyNumberFormat="1" applyFont="1" applyFill="1" applyAlignment="1">
      <alignment horizontal="center" vertical="center"/>
    </xf>
    <xf numFmtId="1" fontId="2" fillId="0" borderId="0" xfId="1" applyNumberFormat="1" applyFont="1" applyFill="1" applyAlignment="1">
      <alignment horizontal="center" vertical="center"/>
    </xf>
    <xf numFmtId="1" fontId="2" fillId="0" borderId="0" xfId="1" applyNumberFormat="1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0" fontId="2" fillId="0" borderId="0" xfId="2" applyNumberFormat="1" applyFont="1" applyAlignment="1">
      <alignment horizontal="center" vertical="center"/>
    </xf>
    <xf numFmtId="10" fontId="2" fillId="0" borderId="0" xfId="2" applyNumberFormat="1" applyFont="1" applyFill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73" fontId="2" fillId="0" borderId="0" xfId="3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 wrapText="1"/>
    </xf>
    <xf numFmtId="168" fontId="14" fillId="3" borderId="12" xfId="0" applyNumberFormat="1" applyFont="1" applyFill="1" applyBorder="1" applyAlignment="1">
      <alignment horizontal="center" vertical="center" wrapText="1"/>
    </xf>
    <xf numFmtId="14" fontId="14" fillId="3" borderId="10" xfId="0" applyNumberFormat="1" applyFont="1" applyFill="1" applyBorder="1" applyAlignment="1">
      <alignment horizontal="center" vertical="center"/>
    </xf>
    <xf numFmtId="14" fontId="14" fillId="3" borderId="11" xfId="0" applyNumberFormat="1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 wrapText="1"/>
    </xf>
    <xf numFmtId="167" fontId="14" fillId="3" borderId="11" xfId="2" applyNumberFormat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0" fillId="0" borderId="15" xfId="0" applyFont="1" applyBorder="1"/>
    <xf numFmtId="168" fontId="0" fillId="0" borderId="16" xfId="1" applyNumberFormat="1" applyFont="1" applyBorder="1" applyAlignment="1">
      <alignment horizontal="center"/>
    </xf>
    <xf numFmtId="0" fontId="6" fillId="0" borderId="17" xfId="0" applyFont="1" applyBorder="1" applyAlignment="1">
      <alignment horizontal="center" vertical="center"/>
    </xf>
    <xf numFmtId="0" fontId="0" fillId="0" borderId="18" xfId="0" applyFont="1" applyBorder="1"/>
    <xf numFmtId="168" fontId="0" fillId="0" borderId="19" xfId="1" applyNumberFormat="1" applyFont="1" applyBorder="1" applyAlignment="1">
      <alignment horizontal="center"/>
    </xf>
    <xf numFmtId="166" fontId="0" fillId="0" borderId="14" xfId="0" applyNumberFormat="1" applyFont="1" applyBorder="1" applyAlignment="1">
      <alignment horizontal="center" vertical="center"/>
    </xf>
    <xf numFmtId="166" fontId="0" fillId="0" borderId="15" xfId="0" applyNumberFormat="1" applyFont="1" applyBorder="1" applyAlignment="1">
      <alignment horizontal="center" vertical="center"/>
    </xf>
    <xf numFmtId="166" fontId="0" fillId="0" borderId="16" xfId="0" applyNumberFormat="1" applyFont="1" applyBorder="1" applyAlignment="1">
      <alignment horizontal="center" vertical="center"/>
    </xf>
    <xf numFmtId="166" fontId="0" fillId="0" borderId="17" xfId="0" applyNumberFormat="1" applyFont="1" applyBorder="1" applyAlignment="1">
      <alignment horizontal="center" vertical="center"/>
    </xf>
    <xf numFmtId="166" fontId="0" fillId="0" borderId="18" xfId="0" applyNumberFormat="1" applyFont="1" applyBorder="1" applyAlignment="1">
      <alignment horizontal="center" vertical="center"/>
    </xf>
    <xf numFmtId="166" fontId="0" fillId="0" borderId="19" xfId="0" applyNumberFormat="1" applyFont="1" applyBorder="1" applyAlignment="1">
      <alignment horizontal="center" vertical="center"/>
    </xf>
    <xf numFmtId="166" fontId="0" fillId="0" borderId="20" xfId="0" applyNumberFormat="1" applyFont="1" applyBorder="1" applyAlignment="1">
      <alignment horizontal="center" vertical="center"/>
    </xf>
    <xf numFmtId="166" fontId="0" fillId="0" borderId="21" xfId="0" applyNumberFormat="1" applyFont="1" applyBorder="1" applyAlignment="1">
      <alignment horizontal="center" vertical="center"/>
    </xf>
    <xf numFmtId="166" fontId="0" fillId="0" borderId="22" xfId="0" applyNumberFormat="1" applyFont="1" applyBorder="1" applyAlignment="1">
      <alignment horizontal="center" vertical="center"/>
    </xf>
    <xf numFmtId="10" fontId="0" fillId="0" borderId="14" xfId="2" applyNumberFormat="1" applyFont="1" applyBorder="1" applyAlignment="1">
      <alignment horizontal="center" vertical="center"/>
    </xf>
    <xf numFmtId="10" fontId="0" fillId="0" borderId="15" xfId="2" applyNumberFormat="1" applyFont="1" applyBorder="1" applyAlignment="1">
      <alignment horizontal="center" vertical="center"/>
    </xf>
    <xf numFmtId="10" fontId="0" fillId="0" borderId="16" xfId="2" applyNumberFormat="1" applyFont="1" applyBorder="1" applyAlignment="1">
      <alignment horizontal="center" vertical="center"/>
    </xf>
    <xf numFmtId="10" fontId="0" fillId="0" borderId="17" xfId="2" applyNumberFormat="1" applyFont="1" applyBorder="1" applyAlignment="1">
      <alignment horizontal="center" vertical="center"/>
    </xf>
    <xf numFmtId="10" fontId="0" fillId="0" borderId="18" xfId="2" applyNumberFormat="1" applyFont="1" applyBorder="1" applyAlignment="1">
      <alignment horizontal="center" vertical="center"/>
    </xf>
    <xf numFmtId="10" fontId="0" fillId="0" borderId="19" xfId="2" applyNumberFormat="1" applyFont="1" applyBorder="1" applyAlignment="1">
      <alignment horizontal="center" vertical="center"/>
    </xf>
    <xf numFmtId="10" fontId="0" fillId="0" borderId="20" xfId="2" applyNumberFormat="1" applyFont="1" applyBorder="1" applyAlignment="1">
      <alignment horizontal="center" vertical="center"/>
    </xf>
    <xf numFmtId="10" fontId="0" fillId="0" borderId="21" xfId="2" applyNumberFormat="1" applyFont="1" applyBorder="1" applyAlignment="1">
      <alignment horizontal="center" vertical="center"/>
    </xf>
    <xf numFmtId="10" fontId="0" fillId="0" borderId="22" xfId="2" applyNumberFormat="1" applyFont="1" applyBorder="1" applyAlignment="1">
      <alignment horizontal="center" vertical="center"/>
    </xf>
    <xf numFmtId="167" fontId="0" fillId="0" borderId="15" xfId="2" applyNumberFormat="1" applyFont="1" applyBorder="1" applyAlignment="1">
      <alignment horizontal="center" vertical="center"/>
    </xf>
    <xf numFmtId="167" fontId="0" fillId="0" borderId="18" xfId="2" applyNumberFormat="1" applyFont="1" applyBorder="1" applyAlignment="1">
      <alignment horizontal="center" vertical="center"/>
    </xf>
    <xf numFmtId="2" fontId="0" fillId="0" borderId="14" xfId="2" applyNumberFormat="1" applyFont="1" applyBorder="1" applyAlignment="1">
      <alignment horizontal="center" vertical="center"/>
    </xf>
    <xf numFmtId="2" fontId="0" fillId="0" borderId="15" xfId="2" applyNumberFormat="1" applyFont="1" applyBorder="1" applyAlignment="1">
      <alignment horizontal="center" vertical="center"/>
    </xf>
    <xf numFmtId="2" fontId="0" fillId="0" borderId="16" xfId="2" applyNumberFormat="1" applyFont="1" applyBorder="1" applyAlignment="1">
      <alignment horizontal="center" vertical="center"/>
    </xf>
    <xf numFmtId="2" fontId="0" fillId="0" borderId="17" xfId="2" applyNumberFormat="1" applyFont="1" applyBorder="1" applyAlignment="1">
      <alignment horizontal="center" vertical="center"/>
    </xf>
    <xf numFmtId="2" fontId="0" fillId="0" borderId="18" xfId="2" applyNumberFormat="1" applyFont="1" applyBorder="1" applyAlignment="1">
      <alignment horizontal="center" vertical="center"/>
    </xf>
    <xf numFmtId="2" fontId="0" fillId="0" borderId="19" xfId="2" applyNumberFormat="1" applyFont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0" fillId="2" borderId="18" xfId="0" applyFont="1" applyFill="1" applyBorder="1"/>
    <xf numFmtId="168" fontId="0" fillId="2" borderId="19" xfId="1" applyNumberFormat="1" applyFont="1" applyFill="1" applyBorder="1" applyAlignment="1">
      <alignment horizontal="center"/>
    </xf>
    <xf numFmtId="166" fontId="0" fillId="2" borderId="17" xfId="0" applyNumberFormat="1" applyFont="1" applyFill="1" applyBorder="1" applyAlignment="1">
      <alignment horizontal="center" vertical="center"/>
    </xf>
    <xf numFmtId="166" fontId="0" fillId="2" borderId="18" xfId="0" applyNumberFormat="1" applyFont="1" applyFill="1" applyBorder="1" applyAlignment="1">
      <alignment horizontal="center" vertical="center"/>
    </xf>
    <xf numFmtId="166" fontId="0" fillId="2" borderId="19" xfId="0" applyNumberFormat="1" applyFont="1" applyFill="1" applyBorder="1" applyAlignment="1">
      <alignment horizontal="center" vertical="center"/>
    </xf>
    <xf numFmtId="10" fontId="0" fillId="2" borderId="17" xfId="2" applyNumberFormat="1" applyFont="1" applyFill="1" applyBorder="1" applyAlignment="1">
      <alignment horizontal="center" vertical="center"/>
    </xf>
    <xf numFmtId="10" fontId="0" fillId="2" borderId="18" xfId="2" applyNumberFormat="1" applyFont="1" applyFill="1" applyBorder="1" applyAlignment="1">
      <alignment horizontal="center" vertical="center"/>
    </xf>
    <xf numFmtId="10" fontId="0" fillId="2" borderId="19" xfId="2" applyNumberFormat="1" applyFont="1" applyFill="1" applyBorder="1" applyAlignment="1">
      <alignment horizontal="center" vertical="center"/>
    </xf>
    <xf numFmtId="167" fontId="0" fillId="2" borderId="18" xfId="2" applyNumberFormat="1" applyFont="1" applyFill="1" applyBorder="1" applyAlignment="1">
      <alignment horizontal="center" vertical="center"/>
    </xf>
    <xf numFmtId="2" fontId="0" fillId="2" borderId="17" xfId="2" applyNumberFormat="1" applyFont="1" applyFill="1" applyBorder="1" applyAlignment="1">
      <alignment horizontal="center" vertical="center"/>
    </xf>
    <xf numFmtId="2" fontId="0" fillId="2" borderId="18" xfId="2" applyNumberFormat="1" applyFont="1" applyFill="1" applyBorder="1" applyAlignment="1">
      <alignment horizontal="center" vertical="center"/>
    </xf>
    <xf numFmtId="2" fontId="0" fillId="2" borderId="19" xfId="2" applyNumberFormat="1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21" xfId="0" applyFont="1" applyBorder="1"/>
    <xf numFmtId="168" fontId="0" fillId="0" borderId="22" xfId="1" applyNumberFormat="1" applyFont="1" applyBorder="1" applyAlignment="1">
      <alignment horizontal="center"/>
    </xf>
    <xf numFmtId="0" fontId="0" fillId="0" borderId="0" xfId="0" applyFont="1" applyBorder="1"/>
    <xf numFmtId="167" fontId="0" fillId="0" borderId="21" xfId="2" applyNumberFormat="1" applyFont="1" applyBorder="1" applyAlignment="1">
      <alignment horizontal="center" vertical="center"/>
    </xf>
    <xf numFmtId="2" fontId="0" fillId="0" borderId="20" xfId="2" applyNumberFormat="1" applyFont="1" applyBorder="1" applyAlignment="1">
      <alignment horizontal="center" vertical="center"/>
    </xf>
    <xf numFmtId="2" fontId="0" fillId="0" borderId="21" xfId="2" applyNumberFormat="1" applyFont="1" applyBorder="1" applyAlignment="1">
      <alignment horizontal="center" vertical="center"/>
    </xf>
    <xf numFmtId="2" fontId="0" fillId="0" borderId="22" xfId="2" applyNumberFormat="1" applyFont="1" applyBorder="1" applyAlignment="1">
      <alignment horizontal="center" vertical="center"/>
    </xf>
  </cellXfs>
  <cellStyles count="4">
    <cellStyle name="Moeda" xfId="3" builtinId="4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023A4A"/>
      <color rgb="FFCCD8DB"/>
      <color rgb="FFB1AE2D"/>
      <color rgb="FFDAE2DD"/>
      <color rgb="FF006B66"/>
      <color rgb="FFC59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_eco_1767113794c0457fa0f9656dec12470f">
      <tp>
        <v>2</v>
        <stp/>
        <stp>5f19412b-7301-40d1-9a4a-16bab0728eae</stp>
        <tr r="AH6" s="1"/>
      </tp>
    </main>
    <main first="rtdsrv_eco_1767113794c0457fa0f9656dec12470f">
      <tp>
        <v>2</v>
        <stp/>
        <stp>f083d14b-0b43-458b-8ba2-7365d7ca82e8</stp>
        <tr r="P6" s="1"/>
      </tp>
    </main>
    <main first="rtdsrv_eco_1767113794c0457fa0f9656dec12470f">
      <tp>
        <v>2</v>
        <stp/>
        <stp>ce2eeac8-4be6-4ce2-b5ad-a5399c045111</stp>
        <tr r="AN6" s="1"/>
      </tp>
    </main>
    <main first="rtdsrv_eco_1767113794c0457fa0f9656dec12470f">
      <tp>
        <v>2</v>
        <stp/>
        <stp>a579974d-140a-4ead-9646-74b66cfe1106</stp>
        <tr r="H6" s="1"/>
      </tp>
    </main>
    <main first="rtdsrv_eco_1767113794c0457fa0f9656dec12470f">
      <tp>
        <v>2</v>
        <stp/>
        <stp>2866373d-cc74-459f-b578-edc8abb4e9f6</stp>
        <tr r="AZ6" s="1"/>
      </tp>
      <tp>
        <v>2</v>
        <stp/>
        <stp>13ca442b-1605-470e-88fd-fe835c14d130</stp>
        <tr r="AV6" s="1"/>
      </tp>
    </main>
    <main first="rtdsrv_eco_1767113794c0457fa0f9656dec12470f">
      <tp>
        <v>2</v>
        <stp/>
        <stp>646f418e-a777-49a7-850f-40de4d705591</stp>
        <tr r="AQ6" s="1"/>
      </tp>
    </main>
    <main first="rtdsrv_eco_1767113794c0457fa0f9656dec12470f">
      <tp>
        <v>2</v>
        <stp/>
        <stp>db506101-56b7-4cf4-961e-951050280de4</stp>
        <tr r="AI6" s="1"/>
      </tp>
    </main>
    <main first="rtdsrv_eco_1767113794c0457fa0f9656dec12470f">
      <tp>
        <v>2</v>
        <stp/>
        <stp>faf642c7-675a-41c5-8df7-203bea578ee5</stp>
        <tr r="Z6" s="1"/>
      </tp>
    </main>
    <main first="rtdsrv_eco_1767113794c0457fa0f9656dec12470f">
      <tp>
        <v>2</v>
        <stp/>
        <stp>a74c8e5d-390b-4480-b798-dd28673768fc</stp>
        <tr r="AY6" s="1"/>
      </tp>
    </main>
    <main first="rtdsrv_eco_1767113794c0457fa0f9656dec12470f">
      <tp>
        <v>2</v>
        <stp/>
        <stp>91844c47-9472-439e-8685-2b9d1a5c6560</stp>
        <tr r="Q6" s="1"/>
      </tp>
    </main>
    <main first="rtdsrv_eco_1767113794c0457fa0f9656dec12470f">
      <tp>
        <v>2</v>
        <stp/>
        <stp>bb829a44-a6c6-454e-9d8d-55c8d53881df</stp>
        <tr r="K6" s="1"/>
      </tp>
    </main>
    <main first="rtdsrv_eco_1767113794c0457fa0f9656dec12470f">
      <tp>
        <v>2</v>
        <stp/>
        <stp>df8bd934-7ac6-4a5d-9f23-739fa34ca045</stp>
        <tr r="AW6" s="1"/>
      </tp>
    </main>
    <main first="rtdsrv_eco_1767113794c0457fa0f9656dec12470f">
      <tp>
        <v>2</v>
        <stp/>
        <stp>68460be2-3267-428e-9449-15041270708c</stp>
        <tr r="Y6" s="1"/>
      </tp>
    </main>
    <main first="rtdsrv_eco_1767113794c0457fa0f9656dec12470f">
      <tp>
        <v>2</v>
        <stp/>
        <stp>e08b8c03-fd28-4e85-bc6d-2a2d2b3bb9e5</stp>
        <tr r="X6" s="1"/>
      </tp>
    </main>
    <main first="rtdsrv_eco_1767113794c0457fa0f9656dec12470f">
      <tp>
        <v>2</v>
        <stp/>
        <stp>399fdbb5-be8f-441c-8024-884d6e4bc858</stp>
        <tr r="D6" s="1"/>
      </tp>
    </main>
    <main first="rtdsrv_eco_1767113794c0457fa0f9656dec12470f">
      <tp>
        <v>2</v>
        <stp/>
        <stp>f910644c-d42f-405f-b0ba-73d0a2626fe5</stp>
        <tr r="E6" s="1"/>
      </tp>
    </main>
    <main first="rtdsrv_eco_1767113794c0457fa0f9656dec12470f">
      <tp>
        <v>2</v>
        <stp/>
        <stp>9eb0f534-fce9-4c02-8a1b-2a6178ef9e53</stp>
        <tr r="I6" s="1"/>
      </tp>
    </main>
    <main first="rtdsrv_eco_1767113794c0457fa0f9656dec12470f">
      <tp>
        <v>2</v>
        <stp/>
        <stp>fc7978ec-a31b-48ae-b9ca-c87a2575c83b</stp>
        <tr r="J6" s="1"/>
      </tp>
    </main>
    <main first="rtdsrv_eco_1767113794c0457fa0f9656dec12470f">
      <tp>
        <v>2</v>
        <stp/>
        <stp>b33d0927-243f-477e-a10c-eb2fcbe8dd15</stp>
        <tr r="R6" s="1"/>
      </tp>
    </main>
    <main first="rtdsrv_eco_1767113794c0457fa0f9656dec12470f">
      <tp>
        <v>2</v>
        <stp/>
        <stp>66f53612-ad7d-4c66-af78-422792817604</stp>
        <tr r="O6" s="1"/>
      </tp>
    </main>
    <main first="rtdsrv_eco_1767113794c0457fa0f9656dec12470f">
      <tp>
        <v>2</v>
        <stp/>
        <stp>f2645d5b-aac2-4da5-a23b-1102a39bbd27</stp>
        <tr r="AA6" s="1"/>
      </tp>
    </main>
    <main first="rtdsrv_eco_1767113794c0457fa0f9656dec12470f">
      <tp>
        <v>2</v>
        <stp/>
        <stp>709745cc-de9a-46b7-bd45-c5bf1086d0b5</stp>
        <tr r="AO6" s="1"/>
      </tp>
    </main>
    <main first="rtdsrv_eco_1767113794c0457fa0f9656dec12470f">
      <tp>
        <v>2</v>
        <stp/>
        <stp>6752c4b9-a9be-4f7d-8616-5e0b87f1c12c</stp>
        <tr r="AR6" s="1"/>
      </tp>
    </main>
    <main first="rtdsrv_eco_1767113794c0457fa0f9656dec12470f">
      <tp>
        <v>2</v>
        <stp/>
        <stp>452e261c-d6e6-4c0b-b36a-f7b580322fdd</stp>
        <tr r="AF6" s="1"/>
      </tp>
    </main>
    <main first="rtdsrv_eco_1767113794c0457fa0f9656dec12470f">
      <tp>
        <v>2</v>
        <stp/>
        <stp>1101c306-3255-4eb3-a1b4-dd5817393b8e</stp>
        <tr r="AE6" s="1"/>
      </tp>
    </main>
    <main first="rtdsrv_eco_1767113794c0457fa0f9656dec12470f">
      <tp>
        <v>2</v>
        <stp/>
        <stp>edb0f3e1-bf5e-4b48-b6e3-a33d41df046b</stp>
        <tr r="AX6" s="1"/>
      </tp>
    </main>
    <main first="rtdsrv_eco_1767113794c0457fa0f9656dec12470f">
      <tp>
        <v>2</v>
        <stp/>
        <stp>2afac2e8-89cc-4e96-a1f5-8f1f5298f17a</stp>
        <tr r="C6" s="1"/>
      </tp>
    </main>
    <main first="rtdsrv_eco_1767113794c0457fa0f9656dec12470f">
      <tp>
        <v>2</v>
        <stp/>
        <stp>62045c81-c688-47e5-958e-204d8a82a015</stp>
        <tr r="W6" s="1"/>
      </tp>
    </main>
    <main first="rtdsrv_eco_1767113794c0457fa0f9656dec12470f">
      <tp>
        <v>2</v>
        <stp/>
        <stp>a23dd730-600a-4616-99c6-616b196bb264</stp>
        <tr r="AP6" s="1"/>
      </tp>
    </main>
    <main first="rtdsrv_eco_1767113794c0457fa0f9656dec12470f">
      <tp>
        <v>2</v>
        <stp/>
        <stp>9de8da87-72ac-459f-ba8d-147c11548449</stp>
        <tr r="G6" s="1"/>
      </tp>
    </main>
    <main first="rtdsrv_eco_1767113794c0457fa0f9656dec12470f">
      <tp>
        <v>2</v>
        <stp/>
        <stp>15307770-5cfd-4644-9b12-28082c1482b0</stp>
        <tr r="AG6" s="1"/>
      </tp>
    </main>
    <main first="rtdsrv_eco_1767113794c0457fa0f9656dec12470f">
      <tp>
        <v>2</v>
        <stp/>
        <stp>97e362d6-ef09-4774-a6b9-3362ce6748c6</stp>
        <tr r="C2" s="1"/>
      </tp>
    </main>
    <main first="rtdsrv_eco_1767113794c0457fa0f9656dec12470f">
      <tp>
        <v>2</v>
        <stp/>
        <stp>05040e52-fae5-47f3-aa81-0d84cde84da4</stp>
        <tr r="S6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139065</xdr:colOff>
      <xdr:row>0</xdr:row>
      <xdr:rowOff>105252</xdr:rowOff>
    </xdr:from>
    <xdr:to>
      <xdr:col>2</xdr:col>
      <xdr:colOff>991975</xdr:colOff>
      <xdr:row>0</xdr:row>
      <xdr:rowOff>663255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4F227F0-5E6E-4789-8008-165A904F91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4" t="25377" r="6386" b="25763"/>
        <a:stretch/>
      </xdr:blipFill>
      <xdr:spPr>
        <a:xfrm>
          <a:off x="341471" y="105252"/>
          <a:ext cx="2365004" cy="5618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4">
    <tabColor rgb="FF023A4A"/>
  </sheetPr>
  <dimension ref="A1:BQ237"/>
  <sheetViews>
    <sheetView showGridLines="0" tabSelected="1" zoomScale="80" zoomScaleNormal="80" workbookViewId="0"/>
  </sheetViews>
  <sheetFormatPr defaultRowHeight="14.4" x14ac:dyDescent="0.3"/>
  <cols>
    <col min="1" max="1" width="2.88671875" style="26" customWidth="1"/>
    <col min="2" max="2" width="22.109375" style="26" customWidth="1"/>
    <col min="3" max="3" width="19.21875" style="26" customWidth="1"/>
    <col min="4" max="4" width="33.5546875" style="26" customWidth="1"/>
    <col min="5" max="5" width="23.21875" style="27" customWidth="1"/>
    <col min="6" max="6" width="2.88671875" style="26" customWidth="1"/>
    <col min="7" max="13" width="16.77734375" style="25" customWidth="1"/>
    <col min="14" max="14" width="2.88671875" style="26" customWidth="1"/>
    <col min="15" max="21" width="16.77734375" style="25" customWidth="1"/>
    <col min="22" max="22" width="2.88671875" style="26" customWidth="1"/>
    <col min="23" max="29" width="16.77734375" style="25" customWidth="1"/>
    <col min="30" max="30" width="2.88671875" style="26" customWidth="1"/>
    <col min="31" max="36" width="16.77734375" style="25" customWidth="1"/>
    <col min="37" max="37" width="16.77734375" style="7" customWidth="1"/>
    <col min="38" max="38" width="16.77734375" style="25" customWidth="1"/>
    <col min="39" max="39" width="2.88671875" style="26" customWidth="1"/>
    <col min="40" max="46" width="16.77734375" style="25" customWidth="1"/>
    <col min="47" max="47" width="2.88671875" style="26" customWidth="1"/>
    <col min="48" max="54" width="16.77734375" style="25" customWidth="1"/>
    <col min="55" max="16384" width="8.88671875" style="26"/>
  </cols>
  <sheetData>
    <row r="1" spans="1:69" customFormat="1" ht="60" customHeight="1" x14ac:dyDescent="0.3">
      <c r="D1" s="46" t="s">
        <v>132</v>
      </c>
      <c r="E1" s="28"/>
      <c r="G1" s="25"/>
      <c r="H1" s="29"/>
      <c r="I1" s="29"/>
      <c r="J1" s="29"/>
      <c r="K1" s="29"/>
      <c r="L1" s="29"/>
      <c r="M1" s="29"/>
      <c r="N1" s="29"/>
      <c r="O1" s="29"/>
      <c r="P1" s="30"/>
      <c r="Q1" s="1"/>
      <c r="R1" s="31"/>
      <c r="S1" s="32"/>
      <c r="T1" s="33"/>
      <c r="U1" s="33"/>
      <c r="V1" s="33"/>
      <c r="W1" s="33"/>
      <c r="X1" s="33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1"/>
      <c r="AJ1" s="34"/>
      <c r="AK1" s="34"/>
      <c r="AL1" s="1"/>
      <c r="AM1" s="35"/>
      <c r="AN1" s="36"/>
      <c r="AO1" s="35"/>
      <c r="AP1" s="35"/>
      <c r="AQ1" s="5"/>
      <c r="AR1" s="5"/>
      <c r="AS1" s="5"/>
      <c r="AT1" s="37"/>
      <c r="AU1" s="38"/>
      <c r="AV1" s="38"/>
      <c r="AW1" s="38"/>
      <c r="AX1" s="38"/>
      <c r="AY1" s="38"/>
      <c r="AZ1" s="39"/>
      <c r="BA1" s="40"/>
      <c r="BB1" s="40"/>
      <c r="BC1" s="40"/>
      <c r="BD1" s="41"/>
      <c r="BE1" s="42"/>
      <c r="BF1" s="43"/>
      <c r="BG1" s="43"/>
      <c r="BH1" s="5"/>
      <c r="BI1" s="43"/>
      <c r="BJ1" s="1"/>
      <c r="BK1" s="43"/>
      <c r="BL1" s="44"/>
      <c r="BM1" s="44"/>
      <c r="BN1" s="2"/>
      <c r="BO1" s="2"/>
      <c r="BP1" s="45"/>
      <c r="BQ1" s="45"/>
    </row>
    <row r="2" spans="1:69" s="1" customFormat="1" ht="17.100000000000001" customHeight="1" x14ac:dyDescent="0.3">
      <c r="B2" s="8" t="s">
        <v>125</v>
      </c>
      <c r="C2" s="9">
        <f>IF($C$3="",_xll.ECONOMATICA("IBOV","Date of Last Quote"),$C$3)</f>
        <v>45561</v>
      </c>
      <c r="D2" s="4" t="s">
        <v>130</v>
      </c>
      <c r="E2" s="3"/>
      <c r="F2" s="26"/>
      <c r="G2" s="2"/>
      <c r="H2" s="2"/>
      <c r="I2" s="2"/>
      <c r="J2" s="2"/>
      <c r="K2" s="2"/>
      <c r="L2" s="2"/>
      <c r="M2" s="2"/>
      <c r="N2" s="26"/>
      <c r="O2" s="2"/>
      <c r="P2" s="2"/>
      <c r="Q2" s="2"/>
      <c r="R2" s="2"/>
      <c r="S2" s="2"/>
      <c r="T2" s="2"/>
      <c r="U2" s="2"/>
      <c r="V2" s="26"/>
      <c r="W2" s="2"/>
      <c r="X2" s="2"/>
      <c r="Y2" s="2"/>
      <c r="Z2" s="2"/>
      <c r="AA2" s="2"/>
      <c r="AB2" s="2"/>
      <c r="AC2" s="2"/>
      <c r="AD2" s="26"/>
      <c r="AE2" s="2"/>
      <c r="AF2" s="2"/>
      <c r="AG2" s="2"/>
      <c r="AH2" s="2"/>
      <c r="AI2" s="2"/>
      <c r="AJ2" s="2"/>
      <c r="AK2" s="6"/>
      <c r="AL2" s="2"/>
      <c r="AM2" s="26"/>
      <c r="AN2" s="2"/>
      <c r="AO2" s="2"/>
      <c r="AP2" s="2"/>
      <c r="AQ2" s="2"/>
      <c r="AR2" s="2"/>
      <c r="AS2" s="2"/>
      <c r="AT2" s="2"/>
      <c r="AU2" s="26"/>
      <c r="AV2" s="2"/>
      <c r="AW2" s="2"/>
      <c r="AX2" s="2"/>
      <c r="AY2" s="2"/>
      <c r="AZ2" s="2"/>
      <c r="BA2" s="2"/>
      <c r="BB2" s="2"/>
    </row>
    <row r="3" spans="1:69" s="1" customFormat="1" ht="17.100000000000001" customHeight="1" x14ac:dyDescent="0.3">
      <c r="B3" s="10" t="s">
        <v>126</v>
      </c>
      <c r="C3" s="11"/>
      <c r="D3" s="4" t="s">
        <v>131</v>
      </c>
      <c r="E3" s="3"/>
      <c r="F3" s="26"/>
      <c r="G3" s="2"/>
      <c r="H3" s="2"/>
      <c r="I3" s="2"/>
      <c r="J3" s="2"/>
      <c r="K3" s="2"/>
      <c r="L3" s="2"/>
      <c r="M3" s="2"/>
      <c r="N3" s="26"/>
      <c r="O3" s="2"/>
      <c r="P3" s="2"/>
      <c r="Q3" s="2"/>
      <c r="R3" s="2"/>
      <c r="S3" s="2"/>
      <c r="T3" s="2"/>
      <c r="U3" s="2"/>
      <c r="V3" s="26"/>
      <c r="W3" s="2"/>
      <c r="X3" s="2"/>
      <c r="Y3" s="2"/>
      <c r="Z3" s="2"/>
      <c r="AA3" s="2"/>
      <c r="AB3" s="2"/>
      <c r="AC3" s="2"/>
      <c r="AD3" s="26"/>
      <c r="AE3" s="2"/>
      <c r="AF3" s="2"/>
      <c r="AG3" s="2"/>
      <c r="AH3" s="2"/>
      <c r="AI3" s="2"/>
      <c r="AJ3" s="2"/>
      <c r="AK3" s="6"/>
      <c r="AL3" s="2"/>
      <c r="AM3" s="26"/>
      <c r="AN3" s="2"/>
      <c r="AO3" s="2"/>
      <c r="AP3" s="2"/>
      <c r="AQ3" s="2"/>
      <c r="AR3" s="2"/>
      <c r="AS3" s="2"/>
      <c r="AT3" s="2"/>
      <c r="AU3" s="26"/>
      <c r="AV3" s="2"/>
      <c r="AW3" s="2"/>
      <c r="AX3" s="2"/>
      <c r="AY3" s="2"/>
      <c r="AZ3" s="2"/>
      <c r="BA3" s="2"/>
      <c r="BB3" s="2"/>
    </row>
    <row r="4" spans="1:69" ht="17.100000000000001" customHeight="1" thickBot="1" x14ac:dyDescent="0.35">
      <c r="B4" s="22"/>
      <c r="C4" s="22"/>
      <c r="D4" s="22"/>
      <c r="E4" s="22"/>
      <c r="F4" s="22"/>
      <c r="G4" s="54" t="s">
        <v>0</v>
      </c>
      <c r="H4" s="54"/>
      <c r="I4" s="54"/>
      <c r="J4" s="54"/>
      <c r="K4" s="54"/>
      <c r="L4" s="54"/>
      <c r="M4" s="54"/>
      <c r="N4" s="22"/>
      <c r="O4" s="54" t="s">
        <v>1</v>
      </c>
      <c r="P4" s="54"/>
      <c r="Q4" s="54"/>
      <c r="R4" s="54"/>
      <c r="S4" s="54"/>
      <c r="T4" s="54"/>
      <c r="U4" s="54"/>
      <c r="V4" s="22"/>
      <c r="W4" s="54" t="s">
        <v>109</v>
      </c>
      <c r="X4" s="54"/>
      <c r="Y4" s="54"/>
      <c r="Z4" s="54"/>
      <c r="AA4" s="54"/>
      <c r="AB4" s="54"/>
      <c r="AC4" s="54"/>
      <c r="AD4" s="22"/>
      <c r="AE4" s="54" t="s">
        <v>2</v>
      </c>
      <c r="AF4" s="54"/>
      <c r="AG4" s="54"/>
      <c r="AH4" s="54"/>
      <c r="AI4" s="54"/>
      <c r="AJ4" s="54"/>
      <c r="AK4" s="54"/>
      <c r="AL4" s="54"/>
      <c r="AM4" s="22"/>
      <c r="AN4" s="54" t="s">
        <v>3</v>
      </c>
      <c r="AO4" s="54"/>
      <c r="AP4" s="54"/>
      <c r="AQ4" s="54"/>
      <c r="AR4" s="54"/>
      <c r="AS4" s="54"/>
      <c r="AT4" s="54"/>
      <c r="AU4" s="22"/>
      <c r="AV4" s="54" t="s">
        <v>110</v>
      </c>
      <c r="AW4" s="54"/>
      <c r="AX4" s="54"/>
      <c r="AY4" s="54"/>
      <c r="AZ4" s="54"/>
      <c r="BA4" s="54"/>
      <c r="BB4" s="54"/>
    </row>
    <row r="5" spans="1:69" s="2" customFormat="1" ht="18" customHeight="1" thickTop="1" thickBot="1" x14ac:dyDescent="0.35">
      <c r="A5" s="1"/>
      <c r="B5" s="23"/>
      <c r="C5" s="12"/>
      <c r="D5" s="13"/>
      <c r="E5" s="14"/>
      <c r="F5" s="24"/>
      <c r="G5" s="55">
        <f>EOMONTH(H5,-12)</f>
        <v>44196</v>
      </c>
      <c r="H5" s="55">
        <f>EOMONTH(I5,-12)</f>
        <v>44561</v>
      </c>
      <c r="I5" s="55">
        <f>EOMONTH(J5,-12)</f>
        <v>44926</v>
      </c>
      <c r="J5" s="55">
        <f>DATE(YEAR($C$2)-1,12,31)</f>
        <v>45291</v>
      </c>
      <c r="K5" s="56">
        <f>$C$2</f>
        <v>45561</v>
      </c>
      <c r="L5" s="57"/>
      <c r="M5" s="58"/>
      <c r="N5" s="24"/>
      <c r="O5" s="55">
        <f>EOMONTH(P5,-12)</f>
        <v>44196</v>
      </c>
      <c r="P5" s="55">
        <f>EOMONTH(Q5,-12)</f>
        <v>44561</v>
      </c>
      <c r="Q5" s="55">
        <f>EOMONTH(R5,-12)</f>
        <v>44926</v>
      </c>
      <c r="R5" s="55">
        <f>DATE(YEAR($C$2)-1,12,31)</f>
        <v>45291</v>
      </c>
      <c r="S5" s="56">
        <f>$C$2</f>
        <v>45561</v>
      </c>
      <c r="T5" s="17"/>
      <c r="U5" s="18"/>
      <c r="V5" s="24"/>
      <c r="W5" s="55">
        <f>EOMONTH(X5,-12)</f>
        <v>44196</v>
      </c>
      <c r="X5" s="55">
        <f>EOMONTH(Y5,-12)</f>
        <v>44561</v>
      </c>
      <c r="Y5" s="55">
        <f>EOMONTH(Z5,-12)</f>
        <v>44926</v>
      </c>
      <c r="Z5" s="55">
        <f>DATE(YEAR($C$2)-1,12,31)</f>
        <v>45291</v>
      </c>
      <c r="AA5" s="56" t="str">
        <f>TEXT($C$2,"AAAA")</f>
        <v>2024</v>
      </c>
      <c r="AB5" s="15"/>
      <c r="AC5" s="15"/>
      <c r="AD5" s="24"/>
      <c r="AE5" s="55">
        <f>EOMONTH(AF5,-12)</f>
        <v>44196</v>
      </c>
      <c r="AF5" s="55">
        <f>EOMONTH(AG5,-12)</f>
        <v>44561</v>
      </c>
      <c r="AG5" s="55">
        <f>EOMONTH(AH5,-12)</f>
        <v>44926</v>
      </c>
      <c r="AH5" s="55">
        <f>DATE(YEAR($C$2)-1,12,31)</f>
        <v>45291</v>
      </c>
      <c r="AI5" s="56">
        <f>$C$2</f>
        <v>45561</v>
      </c>
      <c r="AJ5" s="15"/>
      <c r="AK5" s="19"/>
      <c r="AL5" s="15"/>
      <c r="AM5" s="24"/>
      <c r="AN5" s="55">
        <f>EOMONTH(AO5,-12)</f>
        <v>44196</v>
      </c>
      <c r="AO5" s="55">
        <f>EOMONTH(AP5,-12)</f>
        <v>44561</v>
      </c>
      <c r="AP5" s="55">
        <f>EOMONTH(AQ5,-12)</f>
        <v>44926</v>
      </c>
      <c r="AQ5" s="55">
        <f>DATE(YEAR($C$2)-1,12,31)</f>
        <v>45291</v>
      </c>
      <c r="AR5" s="56">
        <f>$C$2</f>
        <v>45561</v>
      </c>
      <c r="AS5" s="20"/>
      <c r="AT5" s="16"/>
      <c r="AU5" s="24"/>
      <c r="AV5" s="55">
        <f>EOMONTH(AW5,-12)</f>
        <v>44196</v>
      </c>
      <c r="AW5" s="55">
        <f>EOMONTH(AX5,-12)</f>
        <v>44561</v>
      </c>
      <c r="AX5" s="55">
        <f>EOMONTH(AY5,-12)</f>
        <v>44926</v>
      </c>
      <c r="AY5" s="55">
        <f>DATE(YEAR($C$2)-1,12,31)</f>
        <v>45291</v>
      </c>
      <c r="AZ5" s="56">
        <f>$C$2</f>
        <v>45561</v>
      </c>
      <c r="BA5" s="20"/>
      <c r="BB5" s="21"/>
    </row>
    <row r="6" spans="1:69" s="2" customFormat="1" ht="48" thickTop="1" thickBot="1" x14ac:dyDescent="0.35">
      <c r="A6" s="1"/>
      <c r="B6" s="47" t="s">
        <v>107</v>
      </c>
      <c r="C6" s="48" t="str">
        <f>_xll.ECONOMATICA($B$7:$B$199,"Name")</f>
        <v>Nome</v>
      </c>
      <c r="D6" s="48" t="str">
        <f>_xll.ECONOMATICA($B$7:$B$199,"Segment Bovespa",,,,,,,,,"Segmento Bovespa")</f>
        <v>Segmento Bovespa</v>
      </c>
      <c r="E6" s="49" t="str">
        <f>_xll.ECONOMATICA(B7:B199,"MarketCapitaliz",,$C$2,,,,"millions",,,"Mkt Cap (Milhões)")</f>
        <v>Mkt Cap (Milhões)</v>
      </c>
      <c r="F6" s="22"/>
      <c r="G6" s="50" t="str">
        <f>_xll.ECONOMATICA($B$7:$B$199,"P/E","12m",G5,,,,,,,"P/L")</f>
        <v>P/L</v>
      </c>
      <c r="H6" s="51" t="str">
        <f>_xll.ECONOMATICA($B$7:$B$199,"P/E","12m",H5,,,,,,,"P/L")</f>
        <v>P/L</v>
      </c>
      <c r="I6" s="51" t="str">
        <f>_xll.ECONOMATICA($B$7:$B$199,"P/E","12m",I5,,,,,,,"P/L")</f>
        <v>P/L</v>
      </c>
      <c r="J6" s="51" t="str">
        <f>_xll.ECONOMATICA($B$7:$B$199,"P/E","12m",J5,,,,,,,"P/L")</f>
        <v>P/L</v>
      </c>
      <c r="K6" s="51" t="str">
        <f>_xll.ECONOMATICA($B$7:$B$199,"P/E","12m",K5,,,,,,,"P/L")</f>
        <v>P/L</v>
      </c>
      <c r="L6" s="48" t="s">
        <v>58</v>
      </c>
      <c r="M6" s="52" t="s">
        <v>59</v>
      </c>
      <c r="N6" s="22"/>
      <c r="O6" s="50" t="str">
        <f>_xll.ECONOMATICA($B$7:$B$199,"EV/EBITDA co","12m",O5,,,,,,,"EV/EBITDA")</f>
        <v>EV/EBITDA</v>
      </c>
      <c r="P6" s="51" t="str">
        <f>_xll.ECONOMATICA($B$7:$B$199,"EV/EBITDA co","12m",P5,,,,,,,"EV/EBITDA")</f>
        <v>EV/EBITDA</v>
      </c>
      <c r="Q6" s="51" t="str">
        <f>_xll.ECONOMATICA($B$7:$B$199,"EV/EBITDA co","12m",Q5,,,,,,,"EV/EBITDA")</f>
        <v>EV/EBITDA</v>
      </c>
      <c r="R6" s="51" t="str">
        <f>_xll.ECONOMATICA($B$7:$B$199,"EV/EBITDA co","12m",R5,,,,,,,"EV/EBITDA")</f>
        <v>EV/EBITDA</v>
      </c>
      <c r="S6" s="51" t="str">
        <f>_xll.ECONOMATICA($B$7:$B$199,"EV/EBITDA co","12m",S5,,,,,,,"EV/EBITDA")</f>
        <v>EV/EBITDA</v>
      </c>
      <c r="T6" s="48" t="s">
        <v>58</v>
      </c>
      <c r="U6" s="52" t="s">
        <v>59</v>
      </c>
      <c r="V6" s="22"/>
      <c r="W6" s="50" t="str">
        <f>_xll.ECONOMATICA($B$7:$B$199,"Cap Str(Mkt Cap)",,W5,,,,"decimal",,,"D/D+E")</f>
        <v>D/D+E</v>
      </c>
      <c r="X6" s="51" t="str">
        <f>_xll.ECONOMATICA($B$7:$B$199,"Cap Str(Mkt Cap)",,X5,,,,"decimal",,,"D/D+E")</f>
        <v>D/D+E</v>
      </c>
      <c r="Y6" s="51" t="str">
        <f>_xll.ECONOMATICA($B$7:$B$199,"Cap Str(Mkt Cap)",,Y5,,,,"decimal",,,"D/D+E")</f>
        <v>D/D+E</v>
      </c>
      <c r="Z6" s="51" t="str">
        <f>_xll.ECONOMATICA($B$7:$B$199,"Cap Str(Mkt Cap)",,Z5,,,,"decimal",,,"D/D+E")</f>
        <v>D/D+E</v>
      </c>
      <c r="AA6" s="51" t="str">
        <f>_xll.ECONOMATICA($B$7:$B$199,"Cap Str(Mkt Cap)",,$C$2,,,,"decimal",,,"D/D+E")</f>
        <v>D/D+E</v>
      </c>
      <c r="AB6" s="48" t="s">
        <v>58</v>
      </c>
      <c r="AC6" s="52" t="s">
        <v>60</v>
      </c>
      <c r="AD6" s="22"/>
      <c r="AE6" s="50" t="str">
        <f>_xll.ECONOMATICA($B$7:$B$199,"P/BV",,AE5,,,,,,,"P/VPA")</f>
        <v>P/VPA</v>
      </c>
      <c r="AF6" s="51" t="str">
        <f>_xll.ECONOMATICA($B$7:$B$199,"P/BV",,AF5,,,,,,,"P/VPA")</f>
        <v>P/VPA</v>
      </c>
      <c r="AG6" s="51" t="str">
        <f>_xll.ECONOMATICA($B$7:$B$199,"P/BV",,AG5,,,,,,,"P/VPA")</f>
        <v>P/VPA</v>
      </c>
      <c r="AH6" s="51" t="str">
        <f>_xll.ECONOMATICA($B$7:$B$199,"P/BV",,AH5,,,,,,,"P/VPA")</f>
        <v>P/VPA</v>
      </c>
      <c r="AI6" s="51" t="str">
        <f>_xll.ECONOMATICA($B$7:$B$199,"P/BV",,AI5,,,,,,,"P/VPA")</f>
        <v>P/VPA</v>
      </c>
      <c r="AJ6" s="48" t="s">
        <v>61</v>
      </c>
      <c r="AK6" s="53" t="s">
        <v>62</v>
      </c>
      <c r="AL6" s="52" t="s">
        <v>108</v>
      </c>
      <c r="AM6" s="22"/>
      <c r="AN6" s="50" t="str">
        <f>_xll.ECONOMATICA($B$7:$B$199,"PSR","12m",AN5,,,,,,,"P/Vendas")</f>
        <v>P/Vendas</v>
      </c>
      <c r="AO6" s="51" t="str">
        <f>_xll.ECONOMATICA($B$7:$B$199,"PSR","12m",AO5,,,,,,,"P/Vendas")</f>
        <v>P/Vendas</v>
      </c>
      <c r="AP6" s="51" t="str">
        <f>_xll.ECONOMATICA($B$7:$B$199,"PSR","12m",AP5,,,,,,,"P/Vendas")</f>
        <v>P/Vendas</v>
      </c>
      <c r="AQ6" s="51" t="str">
        <f>_xll.ECONOMATICA($B$7:$B$199,"PSR","12m",AQ5,,,,,,,"P/Vendas")</f>
        <v>P/Vendas</v>
      </c>
      <c r="AR6" s="51" t="str">
        <f>_xll.ECONOMATICA($B$7:$B$199,"PSR","12m",AR5,,,,,,,"P/Vendas")</f>
        <v>P/Vendas</v>
      </c>
      <c r="AS6" s="48" t="s">
        <v>58</v>
      </c>
      <c r="AT6" s="52" t="s">
        <v>59</v>
      </c>
      <c r="AU6" s="22"/>
      <c r="AV6" s="50" t="str">
        <f>_xll.ECONOMATICA($B$7:$B$199,"Beta","60m",AV5,,,,,,,"Beta 60 M")</f>
        <v>Beta 60 M</v>
      </c>
      <c r="AW6" s="51" t="str">
        <f>_xll.ECONOMATICA($B$7:$B$199,"Beta","60m",AW5,,,,,,,"Beta 60 M")</f>
        <v>Beta 60 M</v>
      </c>
      <c r="AX6" s="51" t="str">
        <f>_xll.ECONOMATICA($B$7:$B$199,"Beta","60m",AX5,,,,,,,"Beta 60 M")</f>
        <v>Beta 60 M</v>
      </c>
      <c r="AY6" s="51" t="str">
        <f>_xll.ECONOMATICA($B$7:$B$199,"Beta","60m",AY5,,,,,,,"Beta 60 M")</f>
        <v>Beta 60 M</v>
      </c>
      <c r="AZ6" s="51" t="str">
        <f>_xll.ECONOMATICA($B$7:$B$199,"Beta","60m",AZ5,,,,,,,"Beta 60 M")</f>
        <v>Beta 60 M</v>
      </c>
      <c r="BA6" s="48" t="s">
        <v>58</v>
      </c>
      <c r="BB6" s="52" t="s">
        <v>111</v>
      </c>
    </row>
    <row r="7" spans="1:69" s="2" customFormat="1" ht="16.2" thickTop="1" x14ac:dyDescent="0.3">
      <c r="A7" s="1"/>
      <c r="B7" s="59" t="s">
        <v>63</v>
      </c>
      <c r="C7" s="60" t="s">
        <v>45</v>
      </c>
      <c r="D7" s="60" t="s">
        <v>117</v>
      </c>
      <c r="E7" s="61">
        <v>492743.41622999997</v>
      </c>
      <c r="F7" s="26"/>
      <c r="G7" s="65">
        <v>52.007970784999998</v>
      </c>
      <c r="H7" s="66">
        <v>3.4790895321000002</v>
      </c>
      <c r="I7" s="66">
        <v>1.6969485732</v>
      </c>
      <c r="J7" s="66">
        <v>3.8961663912</v>
      </c>
      <c r="K7" s="66">
        <v>5.9726160421000003</v>
      </c>
      <c r="L7" s="66">
        <f t="shared" ref="L7:L68" si="0">IFERROR(MEDIAN(G7:K7),"-x-")</f>
        <v>3.8961663912</v>
      </c>
      <c r="M7" s="67">
        <f>IFERROR(AVERAGEIFS(G7:K7,G7:K7,"&gt;0",G7:K7,"&lt;50"),"-x-")</f>
        <v>3.7612051346499999</v>
      </c>
      <c r="N7" s="26"/>
      <c r="O7" s="65">
        <v>6.5274002014999999</v>
      </c>
      <c r="P7" s="66">
        <v>2.3947894745</v>
      </c>
      <c r="Q7" s="66">
        <v>1.5787512173</v>
      </c>
      <c r="R7" s="66">
        <v>2.8352554694999998</v>
      </c>
      <c r="S7" s="66">
        <v>3.2622960958</v>
      </c>
      <c r="T7" s="66">
        <f t="shared" ref="T7:T68" si="1">IFERROR(MEDIAN(O7:S7),"-x-")</f>
        <v>2.8352554694999998</v>
      </c>
      <c r="U7" s="67">
        <f t="shared" ref="U7:U68" si="2">IFERROR(AVERAGEIFS(O7:S7,O7:S7,"&gt;0",O7:S7,"&lt;50"),"-x-")</f>
        <v>3.3196984917199996</v>
      </c>
      <c r="V7" s="26"/>
      <c r="W7" s="74">
        <v>0.51245391806999996</v>
      </c>
      <c r="X7" s="75">
        <v>0.45805713481999999</v>
      </c>
      <c r="Y7" s="75">
        <v>0.44795550711999998</v>
      </c>
      <c r="Z7" s="75">
        <v>0.37982349491</v>
      </c>
      <c r="AA7" s="75">
        <v>0.40216743257999998</v>
      </c>
      <c r="AB7" s="75">
        <f t="shared" ref="AB7:AB68" si="3">IFERROR(MEDIAN(W7:AA7),"-x-")</f>
        <v>0.44795550711999998</v>
      </c>
      <c r="AC7" s="76">
        <f t="shared" ref="AC7:AC68" si="4">IFERROR(AVERAGE(W7:AA7),"-x-")</f>
        <v>0.44009149749999993</v>
      </c>
      <c r="AD7" s="26"/>
      <c r="AE7" s="65">
        <v>1.1986403046</v>
      </c>
      <c r="AF7" s="66">
        <v>0.95811964989999998</v>
      </c>
      <c r="AG7" s="66">
        <v>0.88137953440000005</v>
      </c>
      <c r="AH7" s="66">
        <v>1.2666634553</v>
      </c>
      <c r="AI7" s="66">
        <v>1.250984828</v>
      </c>
      <c r="AJ7" s="66">
        <f>IF(MAX(AE7:AI7)=0,"-x-",MAX(AE7:AI7))</f>
        <v>1.2666634553</v>
      </c>
      <c r="AK7" s="83">
        <f>IFERROR(AI7/AJ7,"-x-")</f>
        <v>0.98762210496055824</v>
      </c>
      <c r="AL7" s="67">
        <f>IFERROR(AVERAGEIFS(AE7:AI7,AE7:AI7,"&gt;0",AE7:AI7,"&lt;30"),"-x-")</f>
        <v>1.1111575544400001</v>
      </c>
      <c r="AM7" s="26"/>
      <c r="AN7" s="65">
        <v>1.3587459663999999</v>
      </c>
      <c r="AO7" s="66">
        <v>0.81982274474000005</v>
      </c>
      <c r="AP7" s="66">
        <v>0.49837027784999999</v>
      </c>
      <c r="AQ7" s="66">
        <v>0.94822538807000001</v>
      </c>
      <c r="AR7" s="66">
        <v>0.94260498596999998</v>
      </c>
      <c r="AS7" s="66">
        <f t="shared" ref="AS7:AS68" si="5">IFERROR(MEDIAN(AN7:AR7),"-x-")</f>
        <v>0.94260498596999998</v>
      </c>
      <c r="AT7" s="67">
        <f t="shared" ref="AT7:AT68" si="6">IFERROR(AVERAGEIFS(AN7:AR7,AN7:AR7,"&gt;0",AN7:AR7,"&lt;50"),"-x-")</f>
        <v>0.91355387260599996</v>
      </c>
      <c r="AU7" s="26"/>
      <c r="AV7" s="85">
        <v>1.8464325104999999</v>
      </c>
      <c r="AW7" s="86">
        <v>1.5531845743999999</v>
      </c>
      <c r="AX7" s="86">
        <v>1.499182147</v>
      </c>
      <c r="AY7" s="86">
        <v>1.368935996</v>
      </c>
      <c r="AZ7" s="86">
        <v>1.3511742135</v>
      </c>
      <c r="BA7" s="86">
        <f t="shared" ref="BA7:BA12" si="7">IFERROR(MEDIAN(AV7:AZ7),"-x-")</f>
        <v>1.499182147</v>
      </c>
      <c r="BB7" s="87">
        <f t="shared" ref="BB7:BB12" si="8">IFERROR(AVERAGEIFS(AV7:AZ7,AV7:AZ7,"&gt;0",AV7:AZ7,"&lt;50"),"-x-")</f>
        <v>1.5237818882800001</v>
      </c>
    </row>
    <row r="8" spans="1:69" s="2" customFormat="1" ht="15.6" x14ac:dyDescent="0.3">
      <c r="A8" s="1"/>
      <c r="B8" s="91" t="s">
        <v>64</v>
      </c>
      <c r="C8" s="92" t="s">
        <v>56</v>
      </c>
      <c r="D8" s="92" t="s">
        <v>11</v>
      </c>
      <c r="E8" s="93">
        <v>274405.51851999998</v>
      </c>
      <c r="F8" s="26"/>
      <c r="G8" s="94">
        <v>16.7925927</v>
      </c>
      <c r="H8" s="95">
        <v>3.2450860603999998</v>
      </c>
      <c r="I8" s="95">
        <v>4.3330244172999999</v>
      </c>
      <c r="J8" s="95">
        <v>8.4877499164000003</v>
      </c>
      <c r="K8" s="95">
        <v>5.6781927364999998</v>
      </c>
      <c r="L8" s="95">
        <f t="shared" si="0"/>
        <v>5.6781927364999998</v>
      </c>
      <c r="M8" s="96">
        <f t="shared" ref="M8:M68" si="9">IFERROR(AVERAGEIFS(G8:K8,G8:K8,"&gt;0",G8:K8,"&lt;50"),"-x-")</f>
        <v>7.7073291661200001</v>
      </c>
      <c r="N8" s="26"/>
      <c r="O8" s="94">
        <v>6.5721608648999998</v>
      </c>
      <c r="P8" s="95">
        <v>2.4881972574</v>
      </c>
      <c r="Q8" s="95">
        <v>4.1938767308999996</v>
      </c>
      <c r="R8" s="95">
        <v>4.8278400651000002</v>
      </c>
      <c r="S8" s="95">
        <v>3.8463795443</v>
      </c>
      <c r="T8" s="95">
        <f t="shared" si="1"/>
        <v>4.1938767308999996</v>
      </c>
      <c r="U8" s="96">
        <f t="shared" si="2"/>
        <v>4.3856908925200004</v>
      </c>
      <c r="V8" s="26"/>
      <c r="W8" s="97">
        <v>0.14826110257</v>
      </c>
      <c r="X8" s="98">
        <v>0.16932642348999999</v>
      </c>
      <c r="Y8" s="98">
        <v>0.14271084704000001</v>
      </c>
      <c r="Z8" s="98">
        <v>0.16878312073999999</v>
      </c>
      <c r="AA8" s="98">
        <v>0.23460843685999999</v>
      </c>
      <c r="AB8" s="98">
        <f t="shared" si="3"/>
        <v>0.16878312073999999</v>
      </c>
      <c r="AC8" s="99">
        <f t="shared" si="4"/>
        <v>0.17273798613999999</v>
      </c>
      <c r="AD8" s="26"/>
      <c r="AE8" s="94">
        <v>2.4146770064999998</v>
      </c>
      <c r="AF8" s="95">
        <v>1.9609701581000001</v>
      </c>
      <c r="AG8" s="95">
        <v>2.1295051768</v>
      </c>
      <c r="AH8" s="95">
        <v>1.7382699908000001</v>
      </c>
      <c r="AI8" s="95">
        <v>1.3356251259</v>
      </c>
      <c r="AJ8" s="95">
        <f t="shared" ref="AJ8:AJ68" si="10">IF(MAX(AE8:AI8)=0,"-x-",MAX(AE8:AI8))</f>
        <v>2.4146770064999998</v>
      </c>
      <c r="AK8" s="100">
        <f t="shared" ref="AK8:AK69" si="11">IFERROR(AI8/AJ8,"-x-")</f>
        <v>0.55312786029132222</v>
      </c>
      <c r="AL8" s="96">
        <f t="shared" ref="AL8:AL69" si="12">IFERROR(AVERAGEIFS(AE8:AI8,AE8:AI8,"&gt;0",AE8:AI8,"&lt;30"),"-x-")</f>
        <v>1.9158094916200004</v>
      </c>
      <c r="AM8" s="26"/>
      <c r="AN8" s="94">
        <v>2.1511455373000001</v>
      </c>
      <c r="AO8" s="95">
        <v>1.3402491549</v>
      </c>
      <c r="AP8" s="95">
        <v>1.8349949415</v>
      </c>
      <c r="AQ8" s="95">
        <v>1.6292942223</v>
      </c>
      <c r="AR8" s="95">
        <v>1.3170008228000001</v>
      </c>
      <c r="AS8" s="95">
        <f t="shared" si="5"/>
        <v>1.6292942223</v>
      </c>
      <c r="AT8" s="96">
        <f t="shared" si="6"/>
        <v>1.6545369357600002</v>
      </c>
      <c r="AU8" s="26"/>
      <c r="AV8" s="101">
        <v>0.74139776797000001</v>
      </c>
      <c r="AW8" s="102">
        <v>0.48905165686000002</v>
      </c>
      <c r="AX8" s="102">
        <v>0.43363431603000002</v>
      </c>
      <c r="AY8" s="102">
        <v>0.49613393713999998</v>
      </c>
      <c r="AZ8" s="102">
        <v>0.54820428513999997</v>
      </c>
      <c r="BA8" s="102">
        <f t="shared" si="7"/>
        <v>0.49613393713999998</v>
      </c>
      <c r="BB8" s="103">
        <f t="shared" si="8"/>
        <v>0.54168439262800006</v>
      </c>
    </row>
    <row r="9" spans="1:69" s="2" customFormat="1" ht="15.6" x14ac:dyDescent="0.3">
      <c r="A9" s="1"/>
      <c r="B9" s="62" t="s">
        <v>65</v>
      </c>
      <c r="C9" s="63" t="s">
        <v>4</v>
      </c>
      <c r="D9" s="63" t="s">
        <v>5</v>
      </c>
      <c r="E9" s="64">
        <v>201924.17688000001</v>
      </c>
      <c r="F9" s="26"/>
      <c r="G9" s="68">
        <v>21.636665271999998</v>
      </c>
      <c r="H9" s="69">
        <v>19.150711231999999</v>
      </c>
      <c r="I9" s="69">
        <v>15.809269116999999</v>
      </c>
      <c r="J9" s="69">
        <v>14.906295175</v>
      </c>
      <c r="K9" s="69">
        <v>14.044659705000001</v>
      </c>
      <c r="L9" s="69">
        <f t="shared" si="0"/>
        <v>15.809269116999999</v>
      </c>
      <c r="M9" s="70">
        <f t="shared" si="9"/>
        <v>17.109520100199997</v>
      </c>
      <c r="N9" s="26"/>
      <c r="O9" s="68">
        <v>11.072531443999999</v>
      </c>
      <c r="P9" s="69">
        <v>10.224091653</v>
      </c>
      <c r="Q9" s="69">
        <v>9.2454426471000009</v>
      </c>
      <c r="R9" s="69">
        <v>8.1624073604999996</v>
      </c>
      <c r="S9" s="69">
        <v>7.3976915484000001</v>
      </c>
      <c r="T9" s="69">
        <f t="shared" si="1"/>
        <v>9.2454426471000009</v>
      </c>
      <c r="U9" s="70">
        <f t="shared" si="2"/>
        <v>9.2204329305999995</v>
      </c>
      <c r="V9" s="26"/>
      <c r="W9" s="77">
        <v>1.9089222304000002E-2</v>
      </c>
      <c r="X9" s="78">
        <v>1.2614483536999999E-2</v>
      </c>
      <c r="Y9" s="78">
        <v>1.6229210075E-2</v>
      </c>
      <c r="Z9" s="78">
        <v>1.5932693433000002E-2</v>
      </c>
      <c r="AA9" s="78">
        <v>1.6828057579000001E-2</v>
      </c>
      <c r="AB9" s="78">
        <f t="shared" si="3"/>
        <v>1.6229210075E-2</v>
      </c>
      <c r="AC9" s="79">
        <f t="shared" si="4"/>
        <v>1.6138733385600002E-2</v>
      </c>
      <c r="AD9" s="26"/>
      <c r="AE9" s="68">
        <v>3.3360336615000001</v>
      </c>
      <c r="AF9" s="69">
        <v>2.9366090890000001</v>
      </c>
      <c r="AG9" s="69">
        <v>2.7889479202</v>
      </c>
      <c r="AH9" s="69">
        <v>2.7382788266999998</v>
      </c>
      <c r="AI9" s="69">
        <v>2.1196545530000002</v>
      </c>
      <c r="AJ9" s="69">
        <f t="shared" si="10"/>
        <v>3.3360336615000001</v>
      </c>
      <c r="AK9" s="84">
        <f t="shared" si="11"/>
        <v>0.63538164421486309</v>
      </c>
      <c r="AL9" s="70">
        <f t="shared" si="12"/>
        <v>2.7839048100800001</v>
      </c>
      <c r="AM9" s="26"/>
      <c r="AN9" s="68">
        <v>4.2174782038999998</v>
      </c>
      <c r="AO9" s="69">
        <v>3.3307286274000001</v>
      </c>
      <c r="AP9" s="69">
        <v>2.8675558324999999</v>
      </c>
      <c r="AQ9" s="69">
        <v>2.711045666</v>
      </c>
      <c r="AR9" s="69">
        <v>2.5076631750999998</v>
      </c>
      <c r="AS9" s="69">
        <f t="shared" si="5"/>
        <v>2.8675558324999999</v>
      </c>
      <c r="AT9" s="70">
        <f t="shared" si="6"/>
        <v>3.1268943009799997</v>
      </c>
      <c r="AU9" s="26"/>
      <c r="AV9" s="88">
        <v>0.58121131666000003</v>
      </c>
      <c r="AW9" s="89">
        <v>0.70985405523</v>
      </c>
      <c r="AX9" s="89">
        <v>0.68033646828000005</v>
      </c>
      <c r="AY9" s="89">
        <v>0.66942758133000002</v>
      </c>
      <c r="AZ9" s="89">
        <v>0.65893863873000003</v>
      </c>
      <c r="BA9" s="89">
        <f t="shared" si="7"/>
        <v>0.66942758133000002</v>
      </c>
      <c r="BB9" s="90">
        <f t="shared" si="8"/>
        <v>0.659953612046</v>
      </c>
    </row>
    <row r="10" spans="1:69" s="2" customFormat="1" ht="15.6" x14ac:dyDescent="0.3">
      <c r="A10" s="1"/>
      <c r="B10" s="91" t="s">
        <v>66</v>
      </c>
      <c r="C10" s="92" t="s">
        <v>34</v>
      </c>
      <c r="D10" s="92" t="s">
        <v>9</v>
      </c>
      <c r="E10" s="93">
        <v>115277.23218000001</v>
      </c>
      <c r="F10" s="26"/>
      <c r="G10" s="94">
        <v>13.982264732000001</v>
      </c>
      <c r="H10" s="95">
        <v>6.4626962465000002</v>
      </c>
      <c r="I10" s="95">
        <v>6.0382457737999999</v>
      </c>
      <c r="J10" s="95">
        <v>7.8546451091999998</v>
      </c>
      <c r="K10" s="95">
        <v>8.0223153944999996</v>
      </c>
      <c r="L10" s="95">
        <f t="shared" si="0"/>
        <v>7.8546451091999998</v>
      </c>
      <c r="M10" s="96">
        <f t="shared" si="9"/>
        <v>8.4720334511999997</v>
      </c>
      <c r="N10" s="26"/>
      <c r="O10" s="94">
        <v>12.579650475999999</v>
      </c>
      <c r="P10" s="95">
        <v>6.2975395599999997</v>
      </c>
      <c r="Q10" s="95">
        <v>5.6726271487000002</v>
      </c>
      <c r="R10" s="95">
        <v>7.4691499456999999</v>
      </c>
      <c r="S10" s="95">
        <v>7.7784430285999999</v>
      </c>
      <c r="T10" s="95">
        <f t="shared" si="1"/>
        <v>7.4691499456999999</v>
      </c>
      <c r="U10" s="96">
        <f t="shared" si="2"/>
        <v>7.9594820318000004</v>
      </c>
      <c r="V10" s="26"/>
      <c r="W10" s="97">
        <v>5.3720854144999997E-2</v>
      </c>
      <c r="X10" s="98">
        <v>0.10004989072000001</v>
      </c>
      <c r="Y10" s="98">
        <v>0.12561227997999999</v>
      </c>
      <c r="Z10" s="98">
        <v>9.1467640007000001E-2</v>
      </c>
      <c r="AA10" s="98">
        <v>9.2135353200999998E-2</v>
      </c>
      <c r="AB10" s="98">
        <f t="shared" si="3"/>
        <v>9.2135353200999998E-2</v>
      </c>
      <c r="AC10" s="99">
        <f t="shared" si="4"/>
        <v>9.2597203610600004E-2</v>
      </c>
      <c r="AD10" s="26"/>
      <c r="AE10" s="94">
        <v>1.7205039839</v>
      </c>
      <c r="AF10" s="95">
        <v>1.1958382218000001</v>
      </c>
      <c r="AG10" s="95">
        <v>1.1340989203</v>
      </c>
      <c r="AH10" s="95">
        <v>1.2911431325</v>
      </c>
      <c r="AI10" s="95">
        <v>1.381846983</v>
      </c>
      <c r="AJ10" s="95">
        <f t="shared" si="10"/>
        <v>1.7205039839</v>
      </c>
      <c r="AK10" s="100">
        <f t="shared" si="11"/>
        <v>0.80316407048803229</v>
      </c>
      <c r="AL10" s="96">
        <f t="shared" si="12"/>
        <v>1.3446862483000002</v>
      </c>
      <c r="AM10" s="26"/>
      <c r="AN10" s="94">
        <v>16.778717679</v>
      </c>
      <c r="AO10" s="95">
        <v>9.6505378466000007</v>
      </c>
      <c r="AP10" s="95">
        <v>9.7297870271000004</v>
      </c>
      <c r="AQ10" s="95">
        <v>14.326242860000001</v>
      </c>
      <c r="AR10" s="95">
        <v>15.012470963</v>
      </c>
      <c r="AS10" s="95">
        <f t="shared" si="5"/>
        <v>14.326242860000001</v>
      </c>
      <c r="AT10" s="96">
        <f t="shared" si="6"/>
        <v>13.099551275140001</v>
      </c>
      <c r="AU10" s="26"/>
      <c r="AV10" s="101">
        <v>1.0368161040999999</v>
      </c>
      <c r="AW10" s="102">
        <v>1.0457225512999999</v>
      </c>
      <c r="AX10" s="102">
        <v>1.0633191102999999</v>
      </c>
      <c r="AY10" s="102">
        <v>0.98389604752000004</v>
      </c>
      <c r="AZ10" s="102">
        <v>0.97279488909</v>
      </c>
      <c r="BA10" s="102">
        <f t="shared" si="7"/>
        <v>1.0368161040999999</v>
      </c>
      <c r="BB10" s="103">
        <f t="shared" si="8"/>
        <v>1.020509740462</v>
      </c>
    </row>
    <row r="11" spans="1:69" s="2" customFormat="1" ht="15.6" x14ac:dyDescent="0.3">
      <c r="A11" s="1"/>
      <c r="B11" s="62" t="s">
        <v>67</v>
      </c>
      <c r="C11" s="63" t="s">
        <v>52</v>
      </c>
      <c r="D11" s="63" t="s">
        <v>53</v>
      </c>
      <c r="E11" s="64">
        <v>90680.538644</v>
      </c>
      <c r="F11" s="26"/>
      <c r="G11" s="68"/>
      <c r="H11" s="69"/>
      <c r="I11" s="69"/>
      <c r="J11" s="69"/>
      <c r="K11" s="69"/>
      <c r="L11" s="69" t="str">
        <f t="shared" si="0"/>
        <v>-x-</v>
      </c>
      <c r="M11" s="70" t="str">
        <f t="shared" si="9"/>
        <v>-x-</v>
      </c>
      <c r="N11" s="26"/>
      <c r="O11" s="68">
        <v>4.8276937919999998</v>
      </c>
      <c r="P11" s="69">
        <v>4.7764027714999999</v>
      </c>
      <c r="Q11" s="69">
        <v>4.1106211199000002</v>
      </c>
      <c r="R11" s="69">
        <v>4.8223822155000002</v>
      </c>
      <c r="S11" s="69">
        <v>4.6439318394000004</v>
      </c>
      <c r="T11" s="69">
        <f t="shared" si="1"/>
        <v>4.7764027714999999</v>
      </c>
      <c r="U11" s="70">
        <f t="shared" si="2"/>
        <v>4.6362063476599999</v>
      </c>
      <c r="V11" s="26"/>
      <c r="W11" s="77">
        <v>0.14431298478999999</v>
      </c>
      <c r="X11" s="78">
        <v>0.17324538902</v>
      </c>
      <c r="Y11" s="78">
        <v>0.23716884601999999</v>
      </c>
      <c r="Z11" s="78">
        <v>0.17503032816</v>
      </c>
      <c r="AA11" s="78">
        <v>0.17232465288000001</v>
      </c>
      <c r="AB11" s="78">
        <f t="shared" si="3"/>
        <v>0.17324538902</v>
      </c>
      <c r="AC11" s="79">
        <f t="shared" si="4"/>
        <v>0.18041644017399999</v>
      </c>
      <c r="AD11" s="26"/>
      <c r="AE11" s="68"/>
      <c r="AF11" s="69"/>
      <c r="AG11" s="69"/>
      <c r="AH11" s="69"/>
      <c r="AI11" s="69"/>
      <c r="AJ11" s="69" t="str">
        <f t="shared" si="10"/>
        <v>-x-</v>
      </c>
      <c r="AK11" s="84" t="str">
        <f t="shared" si="11"/>
        <v>-x-</v>
      </c>
      <c r="AL11" s="70" t="str">
        <f t="shared" si="12"/>
        <v>-x-</v>
      </c>
      <c r="AM11" s="26"/>
      <c r="AN11" s="68"/>
      <c r="AO11" s="69"/>
      <c r="AP11" s="69"/>
      <c r="AQ11" s="69"/>
      <c r="AR11" s="69"/>
      <c r="AS11" s="69" t="str">
        <f t="shared" si="5"/>
        <v>-x-</v>
      </c>
      <c r="AT11" s="70" t="str">
        <f t="shared" si="6"/>
        <v>-x-</v>
      </c>
      <c r="AU11" s="26"/>
      <c r="AV11" s="88">
        <v>0.42676988181999997</v>
      </c>
      <c r="AW11" s="89"/>
      <c r="AX11" s="89"/>
      <c r="AY11" s="89"/>
      <c r="AZ11" s="89"/>
      <c r="BA11" s="89">
        <f t="shared" si="7"/>
        <v>0.42676988181999997</v>
      </c>
      <c r="BB11" s="90">
        <f t="shared" si="8"/>
        <v>0.42676988181999997</v>
      </c>
    </row>
    <row r="12" spans="1:69" s="2" customFormat="1" ht="15.6" x14ac:dyDescent="0.3">
      <c r="A12" s="1"/>
      <c r="B12" s="91" t="s">
        <v>68</v>
      </c>
      <c r="C12" s="92" t="s">
        <v>12</v>
      </c>
      <c r="D12" s="92" t="s">
        <v>13</v>
      </c>
      <c r="E12" s="93">
        <v>16267.871971</v>
      </c>
      <c r="F12" s="26"/>
      <c r="G12" s="94">
        <v>-2.8036948178999999</v>
      </c>
      <c r="H12" s="95">
        <v>3.2808521523</v>
      </c>
      <c r="I12" s="95">
        <v>-56.372864053000001</v>
      </c>
      <c r="J12" s="95">
        <v>-3.8025559984999999</v>
      </c>
      <c r="K12" s="95">
        <v>-1.799595241</v>
      </c>
      <c r="L12" s="95">
        <f t="shared" si="0"/>
        <v>-2.8036948178999999</v>
      </c>
      <c r="M12" s="96">
        <f t="shared" si="9"/>
        <v>3.2808521523</v>
      </c>
      <c r="N12" s="26"/>
      <c r="O12" s="94">
        <v>10.629172327999999</v>
      </c>
      <c r="P12" s="95">
        <v>2.2063821108999999</v>
      </c>
      <c r="Q12" s="95">
        <v>4.3554781776000002</v>
      </c>
      <c r="R12" s="95">
        <v>16.456918779999999</v>
      </c>
      <c r="S12" s="95">
        <v>13.25720316</v>
      </c>
      <c r="T12" s="95">
        <f t="shared" si="1"/>
        <v>10.629172327999999</v>
      </c>
      <c r="U12" s="96">
        <f t="shared" si="2"/>
        <v>9.3810309112999981</v>
      </c>
      <c r="V12" s="26"/>
      <c r="W12" s="97">
        <v>0.68243638162999998</v>
      </c>
      <c r="X12" s="98">
        <v>0.43512865644999998</v>
      </c>
      <c r="Y12" s="98">
        <v>0.64475427346000003</v>
      </c>
      <c r="Z12" s="98">
        <v>0.70885988669</v>
      </c>
      <c r="AA12" s="98">
        <v>0.74051894612000002</v>
      </c>
      <c r="AB12" s="98">
        <f t="shared" si="3"/>
        <v>0.68243638162999998</v>
      </c>
      <c r="AC12" s="99">
        <f t="shared" si="4"/>
        <v>0.64233962886999996</v>
      </c>
      <c r="AD12" s="26"/>
      <c r="AE12" s="94">
        <v>-8.5190572714999995</v>
      </c>
      <c r="AF12" s="95">
        <v>5.8342425177999999</v>
      </c>
      <c r="AG12" s="95">
        <v>2.5848630974</v>
      </c>
      <c r="AH12" s="95">
        <v>4.3654716085</v>
      </c>
      <c r="AI12" s="95">
        <v>192.17397606</v>
      </c>
      <c r="AJ12" s="95">
        <f t="shared" si="10"/>
        <v>192.17397606</v>
      </c>
      <c r="AK12" s="100">
        <f t="shared" si="11"/>
        <v>1</v>
      </c>
      <c r="AL12" s="96">
        <f t="shared" si="12"/>
        <v>4.2615257412333332</v>
      </c>
      <c r="AM12" s="26"/>
      <c r="AN12" s="94">
        <v>0.32047183051</v>
      </c>
      <c r="AO12" s="95">
        <v>0.43439008635999998</v>
      </c>
      <c r="AP12" s="95">
        <v>0.19605485145000001</v>
      </c>
      <c r="AQ12" s="95">
        <v>0.24673587435</v>
      </c>
      <c r="AR12" s="95">
        <v>0.23204990615000001</v>
      </c>
      <c r="AS12" s="95">
        <f t="shared" si="5"/>
        <v>0.24673587435</v>
      </c>
      <c r="AT12" s="96">
        <f t="shared" si="6"/>
        <v>0.28594050976400004</v>
      </c>
      <c r="AU12" s="26"/>
      <c r="AV12" s="101">
        <v>0.72514337423999997</v>
      </c>
      <c r="AW12" s="102">
        <v>0.78739339616000004</v>
      </c>
      <c r="AX12" s="102">
        <v>0.79642897268000001</v>
      </c>
      <c r="AY12" s="102">
        <v>1.0569147834999999</v>
      </c>
      <c r="AZ12" s="102">
        <v>1.0838221341000001</v>
      </c>
      <c r="BA12" s="102">
        <f t="shared" si="7"/>
        <v>0.79642897268000001</v>
      </c>
      <c r="BB12" s="103">
        <f t="shared" si="8"/>
        <v>0.889940532136</v>
      </c>
    </row>
    <row r="13" spans="1:69" s="2" customFormat="1" ht="15.6" x14ac:dyDescent="0.3">
      <c r="A13" s="1"/>
      <c r="B13" s="62" t="s">
        <v>69</v>
      </c>
      <c r="C13" s="63" t="s">
        <v>112</v>
      </c>
      <c r="D13" s="63" t="s">
        <v>28</v>
      </c>
      <c r="E13" s="64">
        <v>68565.739438000004</v>
      </c>
      <c r="F13" s="26"/>
      <c r="G13" s="68">
        <v>-7.3645406055000002</v>
      </c>
      <c r="H13" s="69">
        <v>9.4015859218000006</v>
      </c>
      <c r="I13" s="69">
        <v>2.7563842268999998</v>
      </c>
      <c r="J13" s="69">
        <v>5.1317808758999996</v>
      </c>
      <c r="K13" s="69">
        <v>318.31559850999997</v>
      </c>
      <c r="L13" s="69">
        <f t="shared" si="0"/>
        <v>5.1317808758999996</v>
      </c>
      <c r="M13" s="70">
        <f t="shared" si="9"/>
        <v>5.7632503415333334</v>
      </c>
      <c r="N13" s="26"/>
      <c r="O13" s="68">
        <v>9.4290222559999997</v>
      </c>
      <c r="P13" s="69">
        <v>5.5408581150999998</v>
      </c>
      <c r="Q13" s="69">
        <v>4.0739384783999997</v>
      </c>
      <c r="R13" s="69">
        <v>6.5437129415999999</v>
      </c>
      <c r="S13" s="69">
        <v>6.8378967252000002</v>
      </c>
      <c r="T13" s="69">
        <f t="shared" si="1"/>
        <v>6.5437129415999999</v>
      </c>
      <c r="U13" s="70">
        <f t="shared" si="2"/>
        <v>6.4850857032600002</v>
      </c>
      <c r="V13" s="26"/>
      <c r="W13" s="77">
        <v>0.47997295040999999</v>
      </c>
      <c r="X13" s="78">
        <v>0.49541754161000001</v>
      </c>
      <c r="Y13" s="78">
        <v>0.54142455961000002</v>
      </c>
      <c r="Z13" s="78">
        <v>0.51828765404999999</v>
      </c>
      <c r="AA13" s="78">
        <v>0.56380374096999997</v>
      </c>
      <c r="AB13" s="78">
        <f t="shared" si="3"/>
        <v>0.51828765404999999</v>
      </c>
      <c r="AC13" s="79">
        <f t="shared" si="4"/>
        <v>0.51978128933000001</v>
      </c>
      <c r="AD13" s="26"/>
      <c r="AE13" s="68">
        <v>10.921650352</v>
      </c>
      <c r="AF13" s="69">
        <v>5.3797145504000001</v>
      </c>
      <c r="AG13" s="69">
        <v>1.9105011968000001</v>
      </c>
      <c r="AH13" s="69">
        <v>1.6048826822</v>
      </c>
      <c r="AI13" s="69">
        <v>1.7104907357000001</v>
      </c>
      <c r="AJ13" s="69">
        <f t="shared" si="10"/>
        <v>10.921650352</v>
      </c>
      <c r="AK13" s="84">
        <f t="shared" si="11"/>
        <v>0.15661467640618715</v>
      </c>
      <c r="AL13" s="70">
        <f t="shared" si="12"/>
        <v>4.3054479034199993</v>
      </c>
      <c r="AM13" s="26"/>
      <c r="AN13" s="68">
        <v>2.5929978015000001</v>
      </c>
      <c r="AO13" s="69">
        <v>1.9797596948</v>
      </c>
      <c r="AP13" s="69">
        <v>1.2933473167</v>
      </c>
      <c r="AQ13" s="69">
        <v>1.8181186815999999</v>
      </c>
      <c r="AR13" s="69">
        <v>1.7352941526000001</v>
      </c>
      <c r="AS13" s="69">
        <f t="shared" si="5"/>
        <v>1.8181186815999999</v>
      </c>
      <c r="AT13" s="70">
        <f t="shared" si="6"/>
        <v>1.8839035294400002</v>
      </c>
      <c r="AU13" s="26"/>
      <c r="AV13" s="88"/>
      <c r="AW13" s="89"/>
      <c r="AX13" s="89">
        <v>0.24890139361999999</v>
      </c>
      <c r="AY13" s="89">
        <v>0.35983424490999999</v>
      </c>
      <c r="AZ13" s="89">
        <v>0.33889425262</v>
      </c>
      <c r="BA13" s="89">
        <f t="shared" ref="BA13:BA74" si="13">IFERROR(MEDIAN(AV13:AZ13),"-x-")</f>
        <v>0.33889425262</v>
      </c>
      <c r="BB13" s="90">
        <f t="shared" ref="BB13:BB74" si="14">IFERROR(AVERAGEIFS(AV13:AZ13,AV13:AZ13,"&gt;0",AV13:AZ13,"&lt;50"),"-x-")</f>
        <v>0.31587663038333336</v>
      </c>
    </row>
    <row r="14" spans="1:69" s="2" customFormat="1" ht="15.6" x14ac:dyDescent="0.3">
      <c r="A14" s="1"/>
      <c r="B14" s="91" t="s">
        <v>70</v>
      </c>
      <c r="C14" s="92" t="s">
        <v>57</v>
      </c>
      <c r="D14" s="92" t="s">
        <v>118</v>
      </c>
      <c r="E14" s="93">
        <v>235157.37934000001</v>
      </c>
      <c r="F14" s="26"/>
      <c r="G14" s="94">
        <v>67.870840587999993</v>
      </c>
      <c r="H14" s="95">
        <v>38.589205812000003</v>
      </c>
      <c r="I14" s="95">
        <v>38.399522070000003</v>
      </c>
      <c r="J14" s="95">
        <v>27.020262318</v>
      </c>
      <c r="K14" s="95">
        <v>40.361943433</v>
      </c>
      <c r="L14" s="95">
        <f t="shared" si="0"/>
        <v>38.589205812000003</v>
      </c>
      <c r="M14" s="96">
        <f t="shared" si="9"/>
        <v>36.092733408249998</v>
      </c>
      <c r="N14" s="26"/>
      <c r="O14" s="94">
        <v>47.878454079999997</v>
      </c>
      <c r="P14" s="95">
        <v>29.360164295000001</v>
      </c>
      <c r="Q14" s="95">
        <v>28.569496755999999</v>
      </c>
      <c r="R14" s="95">
        <v>21.312985446999999</v>
      </c>
      <c r="S14" s="95">
        <v>31.213292875</v>
      </c>
      <c r="T14" s="95">
        <f t="shared" si="1"/>
        <v>29.360164295000001</v>
      </c>
      <c r="U14" s="96">
        <f t="shared" si="2"/>
        <v>31.666878690599997</v>
      </c>
      <c r="V14" s="26"/>
      <c r="W14" s="97">
        <v>1.0503744048E-2</v>
      </c>
      <c r="X14" s="98">
        <v>1.2763567926999999E-2</v>
      </c>
      <c r="Y14" s="98">
        <v>2.0961701191999998E-2</v>
      </c>
      <c r="Z14" s="98">
        <v>1.7979706748E-2</v>
      </c>
      <c r="AA14" s="98">
        <v>1.7468896602999998E-2</v>
      </c>
      <c r="AB14" s="98">
        <f t="shared" si="3"/>
        <v>1.7468896602999998E-2</v>
      </c>
      <c r="AC14" s="99">
        <f t="shared" si="4"/>
        <v>1.5935523303599999E-2</v>
      </c>
      <c r="AD14" s="26"/>
      <c r="AE14" s="94">
        <v>13.740427596</v>
      </c>
      <c r="AF14" s="95">
        <v>10.171610378</v>
      </c>
      <c r="AG14" s="95">
        <v>10.89253699</v>
      </c>
      <c r="AH14" s="95">
        <v>8.9289204894999994</v>
      </c>
      <c r="AI14" s="95">
        <v>12.184541767000001</v>
      </c>
      <c r="AJ14" s="95">
        <f t="shared" si="10"/>
        <v>13.740427596</v>
      </c>
      <c r="AK14" s="100">
        <f t="shared" si="11"/>
        <v>0.8867658362063684</v>
      </c>
      <c r="AL14" s="96">
        <f t="shared" si="12"/>
        <v>11.1836074441</v>
      </c>
      <c r="AM14" s="26"/>
      <c r="AN14" s="94">
        <v>9.0945075608000003</v>
      </c>
      <c r="AO14" s="95">
        <v>5.8726334448999999</v>
      </c>
      <c r="AP14" s="95">
        <v>5.4034414508999999</v>
      </c>
      <c r="AQ14" s="95">
        <v>4.7647405874000004</v>
      </c>
      <c r="AR14" s="95">
        <v>6.9278586253999999</v>
      </c>
      <c r="AS14" s="95">
        <f t="shared" si="5"/>
        <v>5.8726334448999999</v>
      </c>
      <c r="AT14" s="96">
        <f t="shared" si="6"/>
        <v>6.4126363338800001</v>
      </c>
      <c r="AU14" s="26"/>
      <c r="AV14" s="101">
        <v>0.50858729348999998</v>
      </c>
      <c r="AW14" s="102">
        <v>0.52679956312999998</v>
      </c>
      <c r="AX14" s="102">
        <v>0.56251292124999996</v>
      </c>
      <c r="AY14" s="102">
        <v>0.58790557094999996</v>
      </c>
      <c r="AZ14" s="102">
        <v>0.61429753135999998</v>
      </c>
      <c r="BA14" s="102">
        <f t="shared" si="13"/>
        <v>0.56251292124999996</v>
      </c>
      <c r="BB14" s="103">
        <f t="shared" si="14"/>
        <v>0.56002057603599997</v>
      </c>
    </row>
    <row r="15" spans="1:69" s="2" customFormat="1" ht="15.6" x14ac:dyDescent="0.3">
      <c r="A15" s="1"/>
      <c r="B15" s="62" t="s">
        <v>71</v>
      </c>
      <c r="C15" s="63" t="s">
        <v>20</v>
      </c>
      <c r="D15" s="63" t="s">
        <v>7</v>
      </c>
      <c r="E15" s="64"/>
      <c r="F15" s="26"/>
      <c r="G15" s="68">
        <v>-22.186507328000001</v>
      </c>
      <c r="H15" s="69">
        <v>-12.209063988</v>
      </c>
      <c r="I15" s="69">
        <v>10.016426772000001</v>
      </c>
      <c r="J15" s="69">
        <v>5.9724321403999996</v>
      </c>
      <c r="K15" s="69"/>
      <c r="L15" s="69">
        <f t="shared" si="0"/>
        <v>-3.1183159238000009</v>
      </c>
      <c r="M15" s="70">
        <f t="shared" si="9"/>
        <v>7.9944294562000007</v>
      </c>
      <c r="N15" s="26"/>
      <c r="O15" s="68">
        <v>17.401336024999999</v>
      </c>
      <c r="P15" s="69">
        <v>8.2356003098000006</v>
      </c>
      <c r="Q15" s="69">
        <v>5.9303534789999999</v>
      </c>
      <c r="R15" s="69">
        <v>4.8937102555000003</v>
      </c>
      <c r="S15" s="69"/>
      <c r="T15" s="69">
        <f t="shared" si="1"/>
        <v>7.0829768943999998</v>
      </c>
      <c r="U15" s="70">
        <f t="shared" si="2"/>
        <v>9.1152500173249997</v>
      </c>
      <c r="V15" s="26"/>
      <c r="W15" s="77">
        <v>0.45235974712999999</v>
      </c>
      <c r="X15" s="78">
        <v>0.50541407554999995</v>
      </c>
      <c r="Y15" s="78">
        <v>0.31997002559999999</v>
      </c>
      <c r="Z15" s="78">
        <v>0.38265001839000001</v>
      </c>
      <c r="AA15" s="78"/>
      <c r="AB15" s="78">
        <f t="shared" si="3"/>
        <v>0.41750488275999997</v>
      </c>
      <c r="AC15" s="79">
        <f t="shared" si="4"/>
        <v>0.41509846666749994</v>
      </c>
      <c r="AD15" s="26"/>
      <c r="AE15" s="68">
        <v>0.98952478058000004</v>
      </c>
      <c r="AF15" s="69">
        <v>0.61002464857000005</v>
      </c>
      <c r="AG15" s="69">
        <v>1.2892598507999999</v>
      </c>
      <c r="AH15" s="69">
        <v>1.0155821792999999</v>
      </c>
      <c r="AI15" s="69"/>
      <c r="AJ15" s="69">
        <f t="shared" si="10"/>
        <v>1.2892598507999999</v>
      </c>
      <c r="AK15" s="84">
        <f t="shared" si="11"/>
        <v>0</v>
      </c>
      <c r="AL15" s="70">
        <f t="shared" si="12"/>
        <v>0.97609786481250005</v>
      </c>
      <c r="AM15" s="26"/>
      <c r="AN15" s="68">
        <v>0.96890820366999997</v>
      </c>
      <c r="AO15" s="69">
        <v>0.52770634097000002</v>
      </c>
      <c r="AP15" s="69">
        <v>1.3221477336</v>
      </c>
      <c r="AQ15" s="69">
        <v>1.1758476216</v>
      </c>
      <c r="AR15" s="69"/>
      <c r="AS15" s="69">
        <f t="shared" si="5"/>
        <v>1.0723779126349999</v>
      </c>
      <c r="AT15" s="70">
        <f t="shared" si="6"/>
        <v>0.99865247495999998</v>
      </c>
      <c r="AU15" s="26"/>
      <c r="AV15" s="88">
        <v>0.91166431683000004</v>
      </c>
      <c r="AW15" s="89">
        <v>1.0190534361000001</v>
      </c>
      <c r="AX15" s="89">
        <v>1.0653613234999999</v>
      </c>
      <c r="AY15" s="89">
        <v>1.1613046755</v>
      </c>
      <c r="AZ15" s="89">
        <v>1.0600873947</v>
      </c>
      <c r="BA15" s="89">
        <f t="shared" si="13"/>
        <v>1.0600873947</v>
      </c>
      <c r="BB15" s="90">
        <f t="shared" si="14"/>
        <v>1.0434942293260001</v>
      </c>
    </row>
    <row r="16" spans="1:69" s="2" customFormat="1" ht="15.6" x14ac:dyDescent="0.3">
      <c r="A16" s="1"/>
      <c r="B16" s="91" t="s">
        <v>72</v>
      </c>
      <c r="C16" s="92" t="s">
        <v>22</v>
      </c>
      <c r="D16" s="92" t="s">
        <v>19</v>
      </c>
      <c r="E16" s="93">
        <v>90572.788990000001</v>
      </c>
      <c r="F16" s="26"/>
      <c r="G16" s="94">
        <v>8.9225876481000004</v>
      </c>
      <c r="H16" s="95">
        <v>9.2838599796000008</v>
      </c>
      <c r="I16" s="95">
        <v>22.860096662</v>
      </c>
      <c r="J16" s="95">
        <v>21.244431483</v>
      </c>
      <c r="K16" s="95">
        <v>20.132953788999998</v>
      </c>
      <c r="L16" s="95">
        <f t="shared" si="0"/>
        <v>20.132953788999998</v>
      </c>
      <c r="M16" s="96">
        <f t="shared" si="9"/>
        <v>16.488785912339999</v>
      </c>
      <c r="N16" s="26"/>
      <c r="O16" s="94">
        <v>8.1927769430000001</v>
      </c>
      <c r="P16" s="95">
        <v>5.0420695297</v>
      </c>
      <c r="Q16" s="95">
        <v>11.895915801999999</v>
      </c>
      <c r="R16" s="95">
        <v>6.6900142875000004</v>
      </c>
      <c r="S16" s="95">
        <v>7.6003971416000002</v>
      </c>
      <c r="T16" s="95">
        <f t="shared" si="1"/>
        <v>7.6003971416000002</v>
      </c>
      <c r="U16" s="96">
        <f t="shared" si="2"/>
        <v>7.8842347407599984</v>
      </c>
      <c r="V16" s="26"/>
      <c r="W16" s="97">
        <v>0.45471677458999998</v>
      </c>
      <c r="X16" s="98">
        <v>0.46198976940999997</v>
      </c>
      <c r="Y16" s="98">
        <v>0.38103381120000002</v>
      </c>
      <c r="Z16" s="98">
        <v>0.38672755573000001</v>
      </c>
      <c r="AA16" s="98">
        <v>0.44319132302000003</v>
      </c>
      <c r="AB16" s="98">
        <f t="shared" si="3"/>
        <v>0.44319132302000003</v>
      </c>
      <c r="AC16" s="99">
        <f t="shared" si="4"/>
        <v>0.42553184679000006</v>
      </c>
      <c r="AD16" s="26"/>
      <c r="AE16" s="94">
        <v>0.78298886866999995</v>
      </c>
      <c r="AF16" s="95">
        <v>0.68861213374999997</v>
      </c>
      <c r="AG16" s="95">
        <v>0.87713589698000005</v>
      </c>
      <c r="AH16" s="95">
        <v>0.85002759652000004</v>
      </c>
      <c r="AI16" s="95">
        <v>0.78370086090000002</v>
      </c>
      <c r="AJ16" s="95">
        <f t="shared" si="10"/>
        <v>0.87713589698000005</v>
      </c>
      <c r="AK16" s="100">
        <f t="shared" si="11"/>
        <v>0.89347712663260148</v>
      </c>
      <c r="AL16" s="96">
        <f t="shared" si="12"/>
        <v>0.79649307136399994</v>
      </c>
      <c r="AM16" s="26"/>
      <c r="AN16" s="94">
        <v>1.9448590626</v>
      </c>
      <c r="AO16" s="95">
        <v>1.3934933707999999</v>
      </c>
      <c r="AP16" s="95">
        <v>2.4389417547000001</v>
      </c>
      <c r="AQ16" s="95">
        <v>2.6011895185</v>
      </c>
      <c r="AR16" s="95">
        <v>2.4981528243</v>
      </c>
      <c r="AS16" s="95">
        <f t="shared" si="5"/>
        <v>2.4389417547000001</v>
      </c>
      <c r="AT16" s="96">
        <f t="shared" si="6"/>
        <v>2.1753273061800003</v>
      </c>
      <c r="AU16" s="26"/>
      <c r="AV16" s="101">
        <v>1.4349772802</v>
      </c>
      <c r="AW16" s="102">
        <v>1.4464576749</v>
      </c>
      <c r="AX16" s="102">
        <v>1.1936143004999999</v>
      </c>
      <c r="AY16" s="102">
        <v>1.0207162567000001</v>
      </c>
      <c r="AZ16" s="102">
        <v>0.96266599899000005</v>
      </c>
      <c r="BA16" s="102">
        <f t="shared" si="13"/>
        <v>1.1936143004999999</v>
      </c>
      <c r="BB16" s="103">
        <f t="shared" si="14"/>
        <v>1.211686302258</v>
      </c>
    </row>
    <row r="17" spans="1:54" s="2" customFormat="1" ht="15.6" x14ac:dyDescent="0.3">
      <c r="A17" s="1"/>
      <c r="B17" s="62" t="s">
        <v>73</v>
      </c>
      <c r="C17" s="63" t="s">
        <v>102</v>
      </c>
      <c r="D17" s="63" t="s">
        <v>44</v>
      </c>
      <c r="E17" s="64">
        <v>18552.990817000002</v>
      </c>
      <c r="F17" s="26"/>
      <c r="G17" s="68">
        <v>14.409698596</v>
      </c>
      <c r="H17" s="69">
        <v>9.6295537365000001</v>
      </c>
      <c r="I17" s="69">
        <v>17.498115624</v>
      </c>
      <c r="J17" s="69">
        <v>-32.987225639999998</v>
      </c>
      <c r="K17" s="69">
        <v>-289.85405914</v>
      </c>
      <c r="L17" s="69">
        <f t="shared" si="0"/>
        <v>9.6295537365000001</v>
      </c>
      <c r="M17" s="70">
        <f t="shared" si="9"/>
        <v>13.845789318833333</v>
      </c>
      <c r="N17" s="26"/>
      <c r="O17" s="68">
        <v>7.1363491027999997</v>
      </c>
      <c r="P17" s="69">
        <v>5.3046416620999999</v>
      </c>
      <c r="Q17" s="69">
        <v>6.0949636007999999</v>
      </c>
      <c r="R17" s="69">
        <v>7.6763476495000003</v>
      </c>
      <c r="S17" s="69">
        <v>6.6868575614000001</v>
      </c>
      <c r="T17" s="69">
        <f t="shared" si="1"/>
        <v>6.6868575614000001</v>
      </c>
      <c r="U17" s="70">
        <f t="shared" si="2"/>
        <v>6.5798319153199998</v>
      </c>
      <c r="V17" s="26"/>
      <c r="W17" s="77">
        <v>0.13051430393999999</v>
      </c>
      <c r="X17" s="78">
        <v>0.22973341583000001</v>
      </c>
      <c r="Y17" s="78">
        <v>0.38017930240999998</v>
      </c>
      <c r="Z17" s="78">
        <v>0.44597339703</v>
      </c>
      <c r="AA17" s="78">
        <v>0.56216088079000004</v>
      </c>
      <c r="AB17" s="78">
        <f t="shared" si="3"/>
        <v>0.38017930240999998</v>
      </c>
      <c r="AC17" s="79">
        <f t="shared" si="4"/>
        <v>0.34971226</v>
      </c>
      <c r="AD17" s="26"/>
      <c r="AE17" s="68">
        <v>2.4503793736000001</v>
      </c>
      <c r="AF17" s="69">
        <v>1.7727283879</v>
      </c>
      <c r="AG17" s="69">
        <v>1.5339009714</v>
      </c>
      <c r="AH17" s="69">
        <v>1.365816704</v>
      </c>
      <c r="AI17" s="69">
        <v>0.94561624958000001</v>
      </c>
      <c r="AJ17" s="69">
        <f t="shared" si="10"/>
        <v>2.4503793736000001</v>
      </c>
      <c r="AK17" s="84">
        <f t="shared" si="11"/>
        <v>0.3859060600035733</v>
      </c>
      <c r="AL17" s="70">
        <f t="shared" si="12"/>
        <v>1.613688337296</v>
      </c>
      <c r="AM17" s="26"/>
      <c r="AN17" s="68">
        <v>0.54063441941000001</v>
      </c>
      <c r="AO17" s="69">
        <v>0.38938813580999998</v>
      </c>
      <c r="AP17" s="69">
        <v>0.29574519457999998</v>
      </c>
      <c r="AQ17" s="69">
        <v>0.23871366373</v>
      </c>
      <c r="AR17" s="69">
        <v>0.16479221626000001</v>
      </c>
      <c r="AS17" s="69">
        <f t="shared" si="5"/>
        <v>0.29574519457999998</v>
      </c>
      <c r="AT17" s="70">
        <f t="shared" si="6"/>
        <v>0.32585472595799997</v>
      </c>
      <c r="AU17" s="26"/>
      <c r="AV17" s="88"/>
      <c r="AW17" s="89"/>
      <c r="AX17" s="89">
        <v>0.43145311174000001</v>
      </c>
      <c r="AY17" s="89">
        <v>0.67177953580000005</v>
      </c>
      <c r="AZ17" s="89">
        <v>0.69896917677000003</v>
      </c>
      <c r="BA17" s="89">
        <f t="shared" si="13"/>
        <v>0.67177953580000005</v>
      </c>
      <c r="BB17" s="90">
        <f t="shared" si="14"/>
        <v>0.6007339414366667</v>
      </c>
    </row>
    <row r="18" spans="1:54" s="2" customFormat="1" ht="15.6" x14ac:dyDescent="0.3">
      <c r="A18" s="1"/>
      <c r="B18" s="91" t="s">
        <v>120</v>
      </c>
      <c r="C18" s="92" t="s">
        <v>121</v>
      </c>
      <c r="D18" s="92" t="s">
        <v>53</v>
      </c>
      <c r="E18" s="93">
        <v>45144.146553999999</v>
      </c>
      <c r="F18" s="26"/>
      <c r="G18" s="94">
        <v>19.234210397999998</v>
      </c>
      <c r="H18" s="95"/>
      <c r="I18" s="95">
        <v>17.960562857999999</v>
      </c>
      <c r="J18" s="95">
        <v>15.296590825999999</v>
      </c>
      <c r="K18" s="95">
        <v>15.927905785</v>
      </c>
      <c r="L18" s="95">
        <f t="shared" si="0"/>
        <v>16.944234321499998</v>
      </c>
      <c r="M18" s="96">
        <f t="shared" si="9"/>
        <v>17.104817466749999</v>
      </c>
      <c r="N18" s="26"/>
      <c r="O18" s="94">
        <v>3.9748917866000002</v>
      </c>
      <c r="P18" s="95"/>
      <c r="Q18" s="95">
        <v>3.0284450717000002</v>
      </c>
      <c r="R18" s="95">
        <v>3.5604787054</v>
      </c>
      <c r="S18" s="95">
        <v>3.7077457182</v>
      </c>
      <c r="T18" s="95">
        <f t="shared" si="1"/>
        <v>3.6341122117999998</v>
      </c>
      <c r="U18" s="96">
        <f t="shared" si="2"/>
        <v>3.5678903204750001</v>
      </c>
      <c r="V18" s="26"/>
      <c r="W18" s="97">
        <v>6.2031329172999999E-2</v>
      </c>
      <c r="X18" s="98">
        <v>9.6889179286999999E-2</v>
      </c>
      <c r="Y18" s="98">
        <v>0.14205708088999999</v>
      </c>
      <c r="Z18" s="98">
        <v>7.9939860087000006E-2</v>
      </c>
      <c r="AA18" s="98">
        <v>7.7091666458999994E-2</v>
      </c>
      <c r="AB18" s="98">
        <f t="shared" si="3"/>
        <v>7.9939860087000006E-2</v>
      </c>
      <c r="AC18" s="99">
        <f t="shared" si="4"/>
        <v>9.1601823179199987E-2</v>
      </c>
      <c r="AD18" s="26"/>
      <c r="AE18" s="94">
        <v>1.5295411336</v>
      </c>
      <c r="AF18" s="95">
        <v>1.2916157118</v>
      </c>
      <c r="AG18" s="95">
        <v>1.1818107712999999</v>
      </c>
      <c r="AH18" s="95">
        <v>1.6682595638</v>
      </c>
      <c r="AI18" s="95">
        <v>1.7371113249000001</v>
      </c>
      <c r="AJ18" s="95">
        <f t="shared" si="10"/>
        <v>1.7371113249000001</v>
      </c>
      <c r="AK18" s="100">
        <f t="shared" si="11"/>
        <v>1</v>
      </c>
      <c r="AL18" s="96">
        <f t="shared" si="12"/>
        <v>1.4816677010799997</v>
      </c>
      <c r="AM18" s="26"/>
      <c r="AN18" s="94">
        <v>2.0536430074999998</v>
      </c>
      <c r="AO18" s="95"/>
      <c r="AP18" s="95">
        <v>1.3937103500000001</v>
      </c>
      <c r="AQ18" s="95">
        <v>1.8210572371</v>
      </c>
      <c r="AR18" s="95">
        <v>1.8962152045</v>
      </c>
      <c r="AS18" s="95">
        <f t="shared" si="5"/>
        <v>1.8586362208</v>
      </c>
      <c r="AT18" s="96">
        <f t="shared" si="6"/>
        <v>1.7911564497749999</v>
      </c>
      <c r="AU18" s="26"/>
      <c r="AV18" s="101">
        <v>0.78587862200000003</v>
      </c>
      <c r="AW18" s="102">
        <v>0.70370052502000002</v>
      </c>
      <c r="AX18" s="102">
        <v>0.64397810937</v>
      </c>
      <c r="AY18" s="102">
        <v>0.65449210128000002</v>
      </c>
      <c r="AZ18" s="102">
        <v>0.66686390481000002</v>
      </c>
      <c r="BA18" s="102">
        <f t="shared" si="13"/>
        <v>0.66686390481000002</v>
      </c>
      <c r="BB18" s="103">
        <f t="shared" si="14"/>
        <v>0.6909826524960001</v>
      </c>
    </row>
    <row r="19" spans="1:54" s="2" customFormat="1" ht="15.6" x14ac:dyDescent="0.3">
      <c r="A19" s="1"/>
      <c r="B19" s="62" t="s">
        <v>74</v>
      </c>
      <c r="C19" s="63" t="s">
        <v>40</v>
      </c>
      <c r="D19" s="63" t="s">
        <v>41</v>
      </c>
      <c r="E19" s="64">
        <v>7212.2635185999998</v>
      </c>
      <c r="F19" s="26"/>
      <c r="G19" s="68">
        <v>412.84306523999999</v>
      </c>
      <c r="H19" s="69">
        <v>80.172784432</v>
      </c>
      <c r="I19" s="69">
        <v>-36.630805115000001</v>
      </c>
      <c r="J19" s="69">
        <v>-14.745546516999999</v>
      </c>
      <c r="K19" s="69">
        <v>-29.096564902000001</v>
      </c>
      <c r="L19" s="69">
        <f t="shared" si="0"/>
        <v>-14.745546516999999</v>
      </c>
      <c r="M19" s="70" t="str">
        <f t="shared" si="9"/>
        <v>-x-</v>
      </c>
      <c r="N19" s="26"/>
      <c r="O19" s="68">
        <v>104.80336680000001</v>
      </c>
      <c r="P19" s="69">
        <v>39.450657630999999</v>
      </c>
      <c r="Q19" s="69">
        <v>11.719363438</v>
      </c>
      <c r="R19" s="69">
        <v>21.178719949000001</v>
      </c>
      <c r="S19" s="69">
        <v>6.0681533635999996</v>
      </c>
      <c r="T19" s="69">
        <f t="shared" si="1"/>
        <v>21.178719949000001</v>
      </c>
      <c r="U19" s="70">
        <f t="shared" si="2"/>
        <v>19.604223595400001</v>
      </c>
      <c r="V19" s="26"/>
      <c r="W19" s="77">
        <v>1.0351518202000001E-2</v>
      </c>
      <c r="X19" s="78">
        <v>0.12369136863000001</v>
      </c>
      <c r="Y19" s="78">
        <v>0.27982443796000001</v>
      </c>
      <c r="Z19" s="78">
        <v>0.33723351665000001</v>
      </c>
      <c r="AA19" s="78">
        <v>0.38198163475000002</v>
      </c>
      <c r="AB19" s="78">
        <f t="shared" si="3"/>
        <v>0.27982443796000001</v>
      </c>
      <c r="AC19" s="79">
        <f t="shared" si="4"/>
        <v>0.2266164952384</v>
      </c>
      <c r="AD19" s="26"/>
      <c r="AE19" s="68">
        <v>22.014360617000001</v>
      </c>
      <c r="AF19" s="69">
        <v>4.2735152528000002</v>
      </c>
      <c r="AG19" s="69">
        <v>1.7181052944999999</v>
      </c>
      <c r="AH19" s="69">
        <v>1.5040296638999999</v>
      </c>
      <c r="AI19" s="69">
        <v>0.65721624947000001</v>
      </c>
      <c r="AJ19" s="69">
        <f t="shared" si="10"/>
        <v>22.014360617000001</v>
      </c>
      <c r="AK19" s="84">
        <f t="shared" si="11"/>
        <v>2.9853978541737995E-2</v>
      </c>
      <c r="AL19" s="70">
        <f t="shared" si="12"/>
        <v>6.0334454155339996</v>
      </c>
      <c r="AM19" s="26"/>
      <c r="AN19" s="68">
        <v>5.5425066984000004</v>
      </c>
      <c r="AO19" s="69">
        <v>1.3423305083999999</v>
      </c>
      <c r="AP19" s="69">
        <v>0.49003606</v>
      </c>
      <c r="AQ19" s="69">
        <v>0.39266114748999997</v>
      </c>
      <c r="AR19" s="69">
        <v>0.18262793287000001</v>
      </c>
      <c r="AS19" s="69">
        <f t="shared" si="5"/>
        <v>0.49003606</v>
      </c>
      <c r="AT19" s="70">
        <f t="shared" si="6"/>
        <v>1.5900324694320001</v>
      </c>
      <c r="AU19" s="26"/>
      <c r="AV19" s="88">
        <v>0.97358411174000004</v>
      </c>
      <c r="AW19" s="89">
        <v>1.013150539</v>
      </c>
      <c r="AX19" s="89">
        <v>1.1114190449000001</v>
      </c>
      <c r="AY19" s="89">
        <v>1.4092702029999999</v>
      </c>
      <c r="AZ19" s="89">
        <v>1.4662984240000001</v>
      </c>
      <c r="BA19" s="89">
        <f t="shared" si="13"/>
        <v>1.1114190449000001</v>
      </c>
      <c r="BB19" s="90">
        <f t="shared" si="14"/>
        <v>1.1947444645280001</v>
      </c>
    </row>
    <row r="20" spans="1:54" s="2" customFormat="1" ht="15.6" x14ac:dyDescent="0.3">
      <c r="A20" s="1"/>
      <c r="B20" s="91" t="s">
        <v>75</v>
      </c>
      <c r="C20" s="92" t="s">
        <v>35</v>
      </c>
      <c r="D20" s="92" t="s">
        <v>15</v>
      </c>
      <c r="E20" s="93">
        <v>69604.491691000003</v>
      </c>
      <c r="F20" s="26"/>
      <c r="G20" s="94">
        <v>13.696594043999999</v>
      </c>
      <c r="H20" s="95">
        <v>4.6384066168000002</v>
      </c>
      <c r="I20" s="95">
        <v>3.1836734032999998</v>
      </c>
      <c r="J20" s="95">
        <v>-52.077980169999996</v>
      </c>
      <c r="K20" s="95">
        <v>17.329776234000001</v>
      </c>
      <c r="L20" s="95">
        <f t="shared" si="0"/>
        <v>4.6384066168000002</v>
      </c>
      <c r="M20" s="96">
        <f t="shared" si="9"/>
        <v>9.7121125745249994</v>
      </c>
      <c r="N20" s="26"/>
      <c r="O20" s="94">
        <v>3.9313651472000002</v>
      </c>
      <c r="P20" s="95">
        <v>3.8442885100000002</v>
      </c>
      <c r="Q20" s="95">
        <v>3.7904763957999998</v>
      </c>
      <c r="R20" s="95">
        <v>8.2709603695999991</v>
      </c>
      <c r="S20" s="95">
        <v>6.2725948464999997</v>
      </c>
      <c r="T20" s="95">
        <f t="shared" si="1"/>
        <v>3.9313651472000002</v>
      </c>
      <c r="U20" s="96">
        <f t="shared" si="2"/>
        <v>5.2219370538199996</v>
      </c>
      <c r="V20" s="26"/>
      <c r="W20" s="97">
        <v>0.51622003573999997</v>
      </c>
      <c r="X20" s="98">
        <v>0.51522624546999995</v>
      </c>
      <c r="Y20" s="98">
        <v>0.65438796205000005</v>
      </c>
      <c r="Z20" s="98">
        <v>0.63667110918000003</v>
      </c>
      <c r="AA20" s="98">
        <v>0.59782026516999998</v>
      </c>
      <c r="AB20" s="98">
        <f t="shared" si="3"/>
        <v>0.59782026516999998</v>
      </c>
      <c r="AC20" s="99">
        <f t="shared" si="4"/>
        <v>0.58406512352199991</v>
      </c>
      <c r="AD20" s="26"/>
      <c r="AE20" s="94">
        <v>1.5395331195999999</v>
      </c>
      <c r="AF20" s="95">
        <v>1.9730566088999999</v>
      </c>
      <c r="AG20" s="95">
        <v>1.0524815351000001</v>
      </c>
      <c r="AH20" s="95">
        <v>1.2745519507</v>
      </c>
      <c r="AI20" s="95">
        <v>1.5060466942999999</v>
      </c>
      <c r="AJ20" s="95">
        <f t="shared" si="10"/>
        <v>1.9730566088999999</v>
      </c>
      <c r="AK20" s="100">
        <f t="shared" si="11"/>
        <v>0.76330637828969183</v>
      </c>
      <c r="AL20" s="96">
        <f t="shared" si="12"/>
        <v>1.4691339817200002</v>
      </c>
      <c r="AM20" s="26"/>
      <c r="AN20" s="94">
        <v>0.2330874067</v>
      </c>
      <c r="AO20" s="95">
        <v>0.27096151382</v>
      </c>
      <c r="AP20" s="95">
        <v>0.13128582443</v>
      </c>
      <c r="AQ20" s="95">
        <v>0.15187126795</v>
      </c>
      <c r="AR20" s="95">
        <v>0.18438101186</v>
      </c>
      <c r="AS20" s="95">
        <f t="shared" si="5"/>
        <v>0.18438101186</v>
      </c>
      <c r="AT20" s="96">
        <f t="shared" si="6"/>
        <v>0.19431740495200001</v>
      </c>
      <c r="AU20" s="26"/>
      <c r="AV20" s="101">
        <v>0.33060494722</v>
      </c>
      <c r="AW20" s="102">
        <v>0.47220627553</v>
      </c>
      <c r="AX20" s="102">
        <v>0.34619502456000001</v>
      </c>
      <c r="AY20" s="102">
        <v>0.43010702717999999</v>
      </c>
      <c r="AZ20" s="102">
        <v>0.36557806442000002</v>
      </c>
      <c r="BA20" s="102">
        <f t="shared" si="13"/>
        <v>0.36557806442000002</v>
      </c>
      <c r="BB20" s="103">
        <f t="shared" si="14"/>
        <v>0.38893826778200002</v>
      </c>
    </row>
    <row r="21" spans="1:54" s="2" customFormat="1" ht="15.6" x14ac:dyDescent="0.3">
      <c r="A21" s="1"/>
      <c r="B21" s="62" t="s">
        <v>76</v>
      </c>
      <c r="C21" s="63" t="s">
        <v>25</v>
      </c>
      <c r="D21" s="63" t="s">
        <v>19</v>
      </c>
      <c r="E21" s="64">
        <v>35133.848484000002</v>
      </c>
      <c r="F21" s="26"/>
      <c r="G21" s="68">
        <v>12.817553985</v>
      </c>
      <c r="H21" s="69">
        <v>20.041749343999999</v>
      </c>
      <c r="I21" s="69">
        <v>11.605867791</v>
      </c>
      <c r="J21" s="69">
        <v>10.784490830999999</v>
      </c>
      <c r="K21" s="69">
        <v>8.0387999462999993</v>
      </c>
      <c r="L21" s="69">
        <f t="shared" si="0"/>
        <v>11.605867791</v>
      </c>
      <c r="M21" s="70">
        <f t="shared" si="9"/>
        <v>12.657692379459998</v>
      </c>
      <c r="N21" s="26"/>
      <c r="O21" s="68">
        <v>7.4144746927999998</v>
      </c>
      <c r="P21" s="69">
        <v>7.7975532015000004</v>
      </c>
      <c r="Q21" s="69">
        <v>6.7790223338000004</v>
      </c>
      <c r="R21" s="69">
        <v>7.2468281124000002</v>
      </c>
      <c r="S21" s="69">
        <v>6.1586561600999996</v>
      </c>
      <c r="T21" s="69">
        <f t="shared" si="1"/>
        <v>7.2468281124000002</v>
      </c>
      <c r="U21" s="70">
        <f t="shared" si="2"/>
        <v>7.0793069001199997</v>
      </c>
      <c r="V21" s="26"/>
      <c r="W21" s="77">
        <v>0.31861183903000001</v>
      </c>
      <c r="X21" s="78">
        <v>0.39115904799000001</v>
      </c>
      <c r="Y21" s="78">
        <v>0.35962445106000002</v>
      </c>
      <c r="Z21" s="78">
        <v>0.35217130729000001</v>
      </c>
      <c r="AA21" s="78">
        <v>0.37702249255999998</v>
      </c>
      <c r="AB21" s="78">
        <f t="shared" si="3"/>
        <v>0.35962445106000002</v>
      </c>
      <c r="AC21" s="79">
        <f t="shared" si="4"/>
        <v>0.35971782758600002</v>
      </c>
      <c r="AD21" s="26"/>
      <c r="AE21" s="68">
        <v>4.6323057767</v>
      </c>
      <c r="AF21" s="69">
        <v>3.9525479724000001</v>
      </c>
      <c r="AG21" s="69">
        <v>3.6635171213</v>
      </c>
      <c r="AH21" s="69">
        <v>4.1731874211999997</v>
      </c>
      <c r="AI21" s="69">
        <v>3.1762422927</v>
      </c>
      <c r="AJ21" s="69">
        <f t="shared" si="10"/>
        <v>4.6323057767</v>
      </c>
      <c r="AK21" s="84">
        <f t="shared" si="11"/>
        <v>0.68567198406378038</v>
      </c>
      <c r="AL21" s="70">
        <f t="shared" si="12"/>
        <v>3.9195601168600001</v>
      </c>
      <c r="AM21" s="26"/>
      <c r="AN21" s="68">
        <v>2.9244962803000001</v>
      </c>
      <c r="AO21" s="69">
        <v>2.4990512466000001</v>
      </c>
      <c r="AP21" s="69">
        <v>2.5958149104000001</v>
      </c>
      <c r="AQ21" s="69">
        <v>3.4412679352</v>
      </c>
      <c r="AR21" s="69">
        <v>3.3034869062999999</v>
      </c>
      <c r="AS21" s="69">
        <f t="shared" si="5"/>
        <v>2.9244962803000001</v>
      </c>
      <c r="AT21" s="70">
        <f t="shared" si="6"/>
        <v>2.9528234557599999</v>
      </c>
      <c r="AU21" s="26"/>
      <c r="AV21" s="88">
        <v>0.59674517302999996</v>
      </c>
      <c r="AW21" s="89">
        <v>0.57227084939999995</v>
      </c>
      <c r="AX21" s="89">
        <v>0.57324665897000004</v>
      </c>
      <c r="AY21" s="89">
        <v>0.59408180343999994</v>
      </c>
      <c r="AZ21" s="89">
        <v>0.55693729111000001</v>
      </c>
      <c r="BA21" s="89">
        <f t="shared" si="13"/>
        <v>0.57324665897000004</v>
      </c>
      <c r="BB21" s="90">
        <f t="shared" si="14"/>
        <v>0.57865635518999992</v>
      </c>
    </row>
    <row r="22" spans="1:54" s="2" customFormat="1" ht="15.6" x14ac:dyDescent="0.3">
      <c r="A22" s="1"/>
      <c r="B22" s="91" t="s">
        <v>77</v>
      </c>
      <c r="C22" s="92" t="s">
        <v>29</v>
      </c>
      <c r="D22" s="92" t="s">
        <v>30</v>
      </c>
      <c r="E22" s="93">
        <v>38413.981076999997</v>
      </c>
      <c r="F22" s="26"/>
      <c r="G22" s="94">
        <v>17.573082410000001</v>
      </c>
      <c r="H22" s="95">
        <v>2.9987586307999998</v>
      </c>
      <c r="I22" s="95">
        <v>4.3542974753000001</v>
      </c>
      <c r="J22" s="95">
        <v>5.5383818899000001</v>
      </c>
      <c r="K22" s="95">
        <v>7.8740852989999999</v>
      </c>
      <c r="L22" s="95">
        <f t="shared" si="0"/>
        <v>5.5383818899000001</v>
      </c>
      <c r="M22" s="96">
        <f t="shared" si="9"/>
        <v>7.6677211410000012</v>
      </c>
      <c r="N22" s="26"/>
      <c r="O22" s="94">
        <v>6.4067670911999999</v>
      </c>
      <c r="P22" s="95">
        <v>2.1630018815000001</v>
      </c>
      <c r="Q22" s="95">
        <v>2.5915794322000001</v>
      </c>
      <c r="R22" s="95">
        <v>3.3968197173000001</v>
      </c>
      <c r="S22" s="95">
        <v>4.1555450326000001</v>
      </c>
      <c r="T22" s="95">
        <f t="shared" si="1"/>
        <v>3.3968197173000001</v>
      </c>
      <c r="U22" s="96">
        <f t="shared" si="2"/>
        <v>3.74274263096</v>
      </c>
      <c r="V22" s="26"/>
      <c r="W22" s="97">
        <v>0.30878310262000003</v>
      </c>
      <c r="X22" s="98">
        <v>0.24290627412999999</v>
      </c>
      <c r="Y22" s="98">
        <v>0.21482578307</v>
      </c>
      <c r="Z22" s="98">
        <v>0.21350762818999999</v>
      </c>
      <c r="AA22" s="98">
        <v>0.24671139535</v>
      </c>
      <c r="AB22" s="98">
        <f t="shared" si="3"/>
        <v>0.24290627412999999</v>
      </c>
      <c r="AC22" s="99">
        <f t="shared" si="4"/>
        <v>0.24534683667200002</v>
      </c>
      <c r="AD22" s="26"/>
      <c r="AE22" s="94">
        <v>1.3477975295</v>
      </c>
      <c r="AF22" s="95">
        <v>1.091408113</v>
      </c>
      <c r="AG22" s="95">
        <v>1.0594709352</v>
      </c>
      <c r="AH22" s="95">
        <v>0.84732031183000001</v>
      </c>
      <c r="AI22" s="95">
        <v>0.72423515183999998</v>
      </c>
      <c r="AJ22" s="95">
        <f t="shared" si="10"/>
        <v>1.3477975295</v>
      </c>
      <c r="AK22" s="100">
        <f t="shared" si="11"/>
        <v>0.53734714301537079</v>
      </c>
      <c r="AL22" s="96">
        <f t="shared" si="12"/>
        <v>1.0140464082740002</v>
      </c>
      <c r="AM22" s="26"/>
      <c r="AN22" s="94">
        <v>0.94885472609999999</v>
      </c>
      <c r="AO22" s="95">
        <v>0.59305700492000002</v>
      </c>
      <c r="AP22" s="95">
        <v>0.60367363107000005</v>
      </c>
      <c r="AQ22" s="95">
        <v>0.60285365178999994</v>
      </c>
      <c r="AR22" s="95">
        <v>0.61703680319999998</v>
      </c>
      <c r="AS22" s="95">
        <f t="shared" si="5"/>
        <v>0.60367363107000005</v>
      </c>
      <c r="AT22" s="96">
        <f t="shared" si="6"/>
        <v>0.67309516341599995</v>
      </c>
      <c r="AU22" s="26"/>
      <c r="AV22" s="101">
        <v>1.5443587246999999</v>
      </c>
      <c r="AW22" s="102">
        <v>1.1576723902999999</v>
      </c>
      <c r="AX22" s="102">
        <v>1.1630040067</v>
      </c>
      <c r="AY22" s="102">
        <v>1.1742380613000001</v>
      </c>
      <c r="AZ22" s="102">
        <v>1.1792600303</v>
      </c>
      <c r="BA22" s="102">
        <f t="shared" si="13"/>
        <v>1.1742380613000001</v>
      </c>
      <c r="BB22" s="103">
        <f t="shared" si="14"/>
        <v>1.2437066426599999</v>
      </c>
    </row>
    <row r="23" spans="1:54" s="2" customFormat="1" ht="15.6" x14ac:dyDescent="0.3">
      <c r="A23" s="1"/>
      <c r="B23" s="62" t="s">
        <v>78</v>
      </c>
      <c r="C23" s="63" t="s">
        <v>39</v>
      </c>
      <c r="D23" s="63" t="s">
        <v>119</v>
      </c>
      <c r="E23" s="64">
        <v>17210.16</v>
      </c>
      <c r="F23" s="26"/>
      <c r="G23" s="68">
        <v>31.485592313000001</v>
      </c>
      <c r="H23" s="69">
        <v>36.621684653999999</v>
      </c>
      <c r="I23" s="69">
        <v>15.476925974</v>
      </c>
      <c r="J23" s="69">
        <v>17.110371836999999</v>
      </c>
      <c r="K23" s="69">
        <v>14.907035543999999</v>
      </c>
      <c r="L23" s="69">
        <f t="shared" si="0"/>
        <v>17.110371836999999</v>
      </c>
      <c r="M23" s="70">
        <f t="shared" si="9"/>
        <v>23.1203220644</v>
      </c>
      <c r="N23" s="26"/>
      <c r="O23" s="68">
        <v>21.384795296</v>
      </c>
      <c r="P23" s="69">
        <v>12.490160657000001</v>
      </c>
      <c r="Q23" s="69">
        <v>7.6683460312999996</v>
      </c>
      <c r="R23" s="69">
        <v>7.7836953166000002</v>
      </c>
      <c r="S23" s="69">
        <v>6.9544382428000002</v>
      </c>
      <c r="T23" s="69">
        <f t="shared" si="1"/>
        <v>7.7836953166000002</v>
      </c>
      <c r="U23" s="70">
        <f t="shared" si="2"/>
        <v>11.25628710874</v>
      </c>
      <c r="V23" s="26"/>
      <c r="W23" s="77">
        <v>8.9283563807999997E-2</v>
      </c>
      <c r="X23" s="78">
        <v>0.12582179684</v>
      </c>
      <c r="Y23" s="78">
        <v>0.10796670124</v>
      </c>
      <c r="Z23" s="78">
        <v>0.10374475314000001</v>
      </c>
      <c r="AA23" s="78">
        <v>6.7966288313000001E-2</v>
      </c>
      <c r="AB23" s="78">
        <f t="shared" si="3"/>
        <v>0.10374475314000001</v>
      </c>
      <c r="AC23" s="79">
        <f t="shared" si="4"/>
        <v>9.8956620668200018E-2</v>
      </c>
      <c r="AD23" s="26"/>
      <c r="AE23" s="68">
        <v>6.2762617053999996</v>
      </c>
      <c r="AF23" s="69">
        <v>2.4563560475999999</v>
      </c>
      <c r="AG23" s="69">
        <v>1.9701070878</v>
      </c>
      <c r="AH23" s="69">
        <v>1.6568332099</v>
      </c>
      <c r="AI23" s="69">
        <v>1.6681132884000001</v>
      </c>
      <c r="AJ23" s="69">
        <f t="shared" si="10"/>
        <v>6.2762617053999996</v>
      </c>
      <c r="AK23" s="84">
        <f t="shared" si="11"/>
        <v>0.26578134671547887</v>
      </c>
      <c r="AL23" s="70">
        <f t="shared" si="12"/>
        <v>2.8055342678200001</v>
      </c>
      <c r="AM23" s="26"/>
      <c r="AN23" s="68">
        <v>4.5795216246999999</v>
      </c>
      <c r="AO23" s="69">
        <v>2.1932086453999999</v>
      </c>
      <c r="AP23" s="69">
        <v>1.5063974690999999</v>
      </c>
      <c r="AQ23" s="69">
        <v>1.2239404539000001</v>
      </c>
      <c r="AR23" s="69">
        <v>1.2468637650000001</v>
      </c>
      <c r="AS23" s="69">
        <f t="shared" si="5"/>
        <v>1.5063974690999999</v>
      </c>
      <c r="AT23" s="70">
        <f t="shared" si="6"/>
        <v>2.1499863916199997</v>
      </c>
      <c r="AU23" s="26"/>
      <c r="AV23" s="88">
        <v>0.97900996894000003</v>
      </c>
      <c r="AW23" s="89">
        <v>1.0910608923</v>
      </c>
      <c r="AX23" s="89">
        <v>1.1933171043999999</v>
      </c>
      <c r="AY23" s="89">
        <v>1.3156835946000001</v>
      </c>
      <c r="AZ23" s="89">
        <v>1.3667043322000001</v>
      </c>
      <c r="BA23" s="89">
        <f t="shared" si="13"/>
        <v>1.1933171043999999</v>
      </c>
      <c r="BB23" s="90">
        <f t="shared" si="14"/>
        <v>1.1891551784880001</v>
      </c>
    </row>
    <row r="24" spans="1:54" s="2" customFormat="1" ht="15.6" x14ac:dyDescent="0.3">
      <c r="A24" s="1"/>
      <c r="B24" s="91" t="s">
        <v>79</v>
      </c>
      <c r="C24" s="92" t="s">
        <v>103</v>
      </c>
      <c r="D24" s="92" t="s">
        <v>19</v>
      </c>
      <c r="E24" s="93">
        <v>38508.343385</v>
      </c>
      <c r="F24" s="26"/>
      <c r="G24" s="94">
        <v>10.294907516</v>
      </c>
      <c r="H24" s="95">
        <v>6.5110925824999999</v>
      </c>
      <c r="I24" s="95">
        <v>7.5015594222999997</v>
      </c>
      <c r="J24" s="95">
        <v>8.0283169214000001</v>
      </c>
      <c r="K24" s="95">
        <v>7.0392486315999996</v>
      </c>
      <c r="L24" s="95">
        <f t="shared" si="0"/>
        <v>7.5015594222999997</v>
      </c>
      <c r="M24" s="96">
        <f t="shared" si="9"/>
        <v>7.8750250147599985</v>
      </c>
      <c r="N24" s="26"/>
      <c r="O24" s="94">
        <v>7.5059714768000001</v>
      </c>
      <c r="P24" s="95">
        <v>5.6996075951999998</v>
      </c>
      <c r="Q24" s="95">
        <v>4.9189719247000001</v>
      </c>
      <c r="R24" s="95">
        <v>5.1754491543999999</v>
      </c>
      <c r="S24" s="95">
        <v>4.9161703856000001</v>
      </c>
      <c r="T24" s="95">
        <f t="shared" si="1"/>
        <v>5.1754491543999999</v>
      </c>
      <c r="U24" s="96">
        <f t="shared" si="2"/>
        <v>5.6432341073399996</v>
      </c>
      <c r="V24" s="26"/>
      <c r="W24" s="97">
        <v>0.33472157812999997</v>
      </c>
      <c r="X24" s="98">
        <v>0.42031709217000002</v>
      </c>
      <c r="Y24" s="98">
        <v>0.39886097311000002</v>
      </c>
      <c r="Z24" s="98">
        <v>0.37335045386999999</v>
      </c>
      <c r="AA24" s="98">
        <v>0.42197441378</v>
      </c>
      <c r="AB24" s="98">
        <f t="shared" si="3"/>
        <v>0.39886097311000002</v>
      </c>
      <c r="AC24" s="99">
        <f t="shared" si="4"/>
        <v>0.38984490221200002</v>
      </c>
      <c r="AD24" s="26"/>
      <c r="AE24" s="94">
        <v>2.6913377002000001</v>
      </c>
      <c r="AF24" s="95">
        <v>2.0411048674000001</v>
      </c>
      <c r="AG24" s="95">
        <v>2.3531888439999999</v>
      </c>
      <c r="AH24" s="95">
        <v>2.3503481763999998</v>
      </c>
      <c r="AI24" s="95">
        <v>2.0081093029999999</v>
      </c>
      <c r="AJ24" s="95">
        <f t="shared" si="10"/>
        <v>2.6913377002000001</v>
      </c>
      <c r="AK24" s="100">
        <f t="shared" si="11"/>
        <v>0.74613799035727557</v>
      </c>
      <c r="AL24" s="96">
        <f t="shared" si="12"/>
        <v>2.2888177781999994</v>
      </c>
      <c r="AM24" s="26"/>
      <c r="AN24" s="94">
        <v>1.213843164</v>
      </c>
      <c r="AO24" s="95">
        <v>0.78844350766000004</v>
      </c>
      <c r="AP24" s="95">
        <v>0.97206426357999998</v>
      </c>
      <c r="AQ24" s="95">
        <v>1.1165011788000001</v>
      </c>
      <c r="AR24" s="95">
        <v>0.95452962593000001</v>
      </c>
      <c r="AS24" s="95">
        <f t="shared" si="5"/>
        <v>0.97206426357999998</v>
      </c>
      <c r="AT24" s="96">
        <f t="shared" si="6"/>
        <v>1.0090763479940001</v>
      </c>
      <c r="AU24" s="26"/>
      <c r="AV24" s="101">
        <v>0.67587916095</v>
      </c>
      <c r="AW24" s="102">
        <v>0.70407266389000001</v>
      </c>
      <c r="AX24" s="102">
        <v>0.68242218970000001</v>
      </c>
      <c r="AY24" s="102">
        <v>0.72049386330999998</v>
      </c>
      <c r="AZ24" s="102">
        <v>0.70126503385000005</v>
      </c>
      <c r="BA24" s="102">
        <f t="shared" si="13"/>
        <v>0.70126503385000005</v>
      </c>
      <c r="BB24" s="103">
        <f t="shared" si="14"/>
        <v>0.69682658234000006</v>
      </c>
    </row>
    <row r="25" spans="1:54" s="2" customFormat="1" ht="15.6" x14ac:dyDescent="0.3">
      <c r="A25" s="1"/>
      <c r="B25" s="62" t="s">
        <v>127</v>
      </c>
      <c r="C25" s="63" t="s">
        <v>129</v>
      </c>
      <c r="D25" s="63" t="s">
        <v>128</v>
      </c>
      <c r="E25" s="64">
        <v>4613.5256399999998</v>
      </c>
      <c r="F25" s="26"/>
      <c r="G25" s="68">
        <v>62.15860842</v>
      </c>
      <c r="H25" s="69">
        <v>7.1573867464000003</v>
      </c>
      <c r="I25" s="69">
        <v>6.5269590501000003</v>
      </c>
      <c r="J25" s="69">
        <v>9.98059501</v>
      </c>
      <c r="K25" s="69">
        <v>8.6594211346000005</v>
      </c>
      <c r="L25" s="69">
        <f t="shared" si="0"/>
        <v>8.6594211346000005</v>
      </c>
      <c r="M25" s="70">
        <f t="shared" si="9"/>
        <v>8.0810904852750003</v>
      </c>
      <c r="N25" s="26"/>
      <c r="O25" s="68">
        <v>18.139361035</v>
      </c>
      <c r="P25" s="69">
        <v>6.2507448497000002</v>
      </c>
      <c r="Q25" s="69">
        <v>6.2399446959000002</v>
      </c>
      <c r="R25" s="69">
        <v>7.8197819848999996</v>
      </c>
      <c r="S25" s="69">
        <v>6.9908368037999997</v>
      </c>
      <c r="T25" s="69">
        <f t="shared" si="1"/>
        <v>6.9908368037999997</v>
      </c>
      <c r="U25" s="70">
        <f t="shared" si="2"/>
        <v>9.0881338738599986</v>
      </c>
      <c r="V25" s="26"/>
      <c r="W25" s="77">
        <v>0.13696656882</v>
      </c>
      <c r="X25" s="78">
        <v>0.13854479921999999</v>
      </c>
      <c r="Y25" s="78">
        <v>0.11991226813</v>
      </c>
      <c r="Z25" s="78">
        <v>8.1440784688999998E-2</v>
      </c>
      <c r="AA25" s="78">
        <v>7.5167876494999994E-2</v>
      </c>
      <c r="AB25" s="78">
        <f t="shared" si="3"/>
        <v>0.11991226813</v>
      </c>
      <c r="AC25" s="79">
        <f t="shared" si="4"/>
        <v>0.11040645947079999</v>
      </c>
      <c r="AD25" s="26"/>
      <c r="AE25" s="68">
        <v>1.7452927174999999</v>
      </c>
      <c r="AF25" s="69">
        <v>1.6562270014</v>
      </c>
      <c r="AG25" s="69">
        <v>1.7884406551000001</v>
      </c>
      <c r="AH25" s="69">
        <v>2.474863746</v>
      </c>
      <c r="AI25" s="69">
        <v>2.2100795738999999</v>
      </c>
      <c r="AJ25" s="69">
        <f t="shared" si="10"/>
        <v>2.474863746</v>
      </c>
      <c r="AK25" s="84">
        <f t="shared" si="11"/>
        <v>0.89301060612813221</v>
      </c>
      <c r="AL25" s="70">
        <f t="shared" si="12"/>
        <v>1.97498073878</v>
      </c>
      <c r="AM25" s="26"/>
      <c r="AN25" s="68">
        <v>1.6651505096000001</v>
      </c>
      <c r="AO25" s="69">
        <v>1.2029984533</v>
      </c>
      <c r="AP25" s="69">
        <v>1.2089457746000001</v>
      </c>
      <c r="AQ25" s="69">
        <v>1.7529735026</v>
      </c>
      <c r="AR25" s="69">
        <v>1.505264894</v>
      </c>
      <c r="AS25" s="69">
        <f t="shared" si="5"/>
        <v>1.505264894</v>
      </c>
      <c r="AT25" s="70">
        <f t="shared" si="6"/>
        <v>1.4670666268199999</v>
      </c>
      <c r="AU25" s="26"/>
      <c r="AV25" s="88">
        <v>1.0420523601</v>
      </c>
      <c r="AW25" s="89">
        <v>1.309042636</v>
      </c>
      <c r="AX25" s="89">
        <v>1.2805110068000001</v>
      </c>
      <c r="AY25" s="89">
        <v>1.2646540763</v>
      </c>
      <c r="AZ25" s="89">
        <v>1.2670602291999999</v>
      </c>
      <c r="BA25" s="89">
        <f t="shared" si="13"/>
        <v>1.2670602291999999</v>
      </c>
      <c r="BB25" s="90">
        <f t="shared" si="14"/>
        <v>1.23266406168</v>
      </c>
    </row>
    <row r="26" spans="1:54" s="2" customFormat="1" ht="15.6" x14ac:dyDescent="0.3">
      <c r="A26" s="1"/>
      <c r="B26" s="91" t="s">
        <v>80</v>
      </c>
      <c r="C26" s="92" t="s">
        <v>47</v>
      </c>
      <c r="D26" s="92" t="s">
        <v>48</v>
      </c>
      <c r="E26" s="93">
        <v>37331.239314999999</v>
      </c>
      <c r="F26" s="26"/>
      <c r="G26" s="94">
        <v>107.81040514999999</v>
      </c>
      <c r="H26" s="95">
        <v>218.56795087</v>
      </c>
      <c r="I26" s="95">
        <v>66.944639137999999</v>
      </c>
      <c r="J26" s="95">
        <v>59.092668183999997</v>
      </c>
      <c r="K26" s="95">
        <v>-41.696150271</v>
      </c>
      <c r="L26" s="95">
        <f t="shared" si="0"/>
        <v>66.944639137999999</v>
      </c>
      <c r="M26" s="96" t="str">
        <f t="shared" si="9"/>
        <v>-x-</v>
      </c>
      <c r="N26" s="26"/>
      <c r="O26" s="94">
        <v>12.629440527</v>
      </c>
      <c r="P26" s="95">
        <v>13.391958235000001</v>
      </c>
      <c r="Q26" s="95">
        <v>8.8074511941000004</v>
      </c>
      <c r="R26" s="95">
        <v>9.6236630332999997</v>
      </c>
      <c r="S26" s="95">
        <v>11.046509701</v>
      </c>
      <c r="T26" s="95">
        <f t="shared" si="1"/>
        <v>11.046509701</v>
      </c>
      <c r="U26" s="96">
        <f t="shared" si="2"/>
        <v>11.099804538079999</v>
      </c>
      <c r="V26" s="26"/>
      <c r="W26" s="97">
        <v>0.35839644073999999</v>
      </c>
      <c r="X26" s="98">
        <v>0.39151971019999998</v>
      </c>
      <c r="Y26" s="98">
        <v>0.32710931780000002</v>
      </c>
      <c r="Z26" s="98">
        <v>0.30881855646</v>
      </c>
      <c r="AA26" s="98">
        <v>0.34456574623000003</v>
      </c>
      <c r="AB26" s="98">
        <f t="shared" si="3"/>
        <v>0.34456574623000003</v>
      </c>
      <c r="AC26" s="99">
        <f t="shared" si="4"/>
        <v>0.34608195428599997</v>
      </c>
      <c r="AD26" s="26"/>
      <c r="AE26" s="94">
        <v>2.3790438359000001</v>
      </c>
      <c r="AF26" s="95">
        <v>2.2246712367999999</v>
      </c>
      <c r="AG26" s="95">
        <v>2.2692632012999998</v>
      </c>
      <c r="AH26" s="95">
        <v>2.7085161015999999</v>
      </c>
      <c r="AI26" s="95">
        <v>2.6088718345999999</v>
      </c>
      <c r="AJ26" s="95">
        <f t="shared" si="10"/>
        <v>2.7085161015999999</v>
      </c>
      <c r="AK26" s="100">
        <f t="shared" si="11"/>
        <v>0.9632107533194515</v>
      </c>
      <c r="AL26" s="96">
        <f t="shared" si="12"/>
        <v>2.4380732420399998</v>
      </c>
      <c r="AM26" s="26"/>
      <c r="AN26" s="94">
        <v>4.5989853845999997</v>
      </c>
      <c r="AO26" s="95">
        <v>4.4226357149000002</v>
      </c>
      <c r="AP26" s="95">
        <v>3.502763243</v>
      </c>
      <c r="AQ26" s="95">
        <v>3.8881046226999998</v>
      </c>
      <c r="AR26" s="95">
        <v>2.9864158963</v>
      </c>
      <c r="AS26" s="95">
        <f t="shared" si="5"/>
        <v>3.8881046226999998</v>
      </c>
      <c r="AT26" s="96">
        <f t="shared" si="6"/>
        <v>3.8797809722999994</v>
      </c>
      <c r="AU26" s="26"/>
      <c r="AV26" s="101"/>
      <c r="AW26" s="102">
        <v>0.51410067041999996</v>
      </c>
      <c r="AX26" s="102">
        <v>0.60092584186999998</v>
      </c>
      <c r="AY26" s="102">
        <v>0.55102175852000002</v>
      </c>
      <c r="AZ26" s="102">
        <v>0.51384390591999995</v>
      </c>
      <c r="BA26" s="102">
        <f t="shared" si="13"/>
        <v>0.53256121447000004</v>
      </c>
      <c r="BB26" s="103">
        <f t="shared" si="14"/>
        <v>0.54497304418250003</v>
      </c>
    </row>
    <row r="27" spans="1:54" s="2" customFormat="1" ht="15.6" x14ac:dyDescent="0.3">
      <c r="A27" s="1"/>
      <c r="B27" s="62" t="s">
        <v>81</v>
      </c>
      <c r="C27" s="63" t="s">
        <v>54</v>
      </c>
      <c r="D27" s="63" t="s">
        <v>117</v>
      </c>
      <c r="E27" s="64">
        <v>23444.056130000001</v>
      </c>
      <c r="F27" s="26"/>
      <c r="G27" s="68">
        <v>28.902222749</v>
      </c>
      <c r="H27" s="69">
        <v>18.640908505999999</v>
      </c>
      <c r="I27" s="69">
        <v>7.6447542118999996</v>
      </c>
      <c r="J27" s="69">
        <v>11.900007279</v>
      </c>
      <c r="K27" s="69">
        <v>8.2251367342999995</v>
      </c>
      <c r="L27" s="69">
        <f t="shared" si="0"/>
        <v>11.900007279</v>
      </c>
      <c r="M27" s="70">
        <f t="shared" si="9"/>
        <v>15.062605896040001</v>
      </c>
      <c r="N27" s="26"/>
      <c r="O27" s="68">
        <v>13.899255691</v>
      </c>
      <c r="P27" s="69">
        <v>12.347719072</v>
      </c>
      <c r="Q27" s="69">
        <v>5.2457183612999998</v>
      </c>
      <c r="R27" s="69">
        <v>6.7686574561999997</v>
      </c>
      <c r="S27" s="69">
        <v>5.7505987430000003</v>
      </c>
      <c r="T27" s="69">
        <f t="shared" si="1"/>
        <v>6.7686574561999997</v>
      </c>
      <c r="U27" s="70">
        <f t="shared" si="2"/>
        <v>8.8023898647000003</v>
      </c>
      <c r="V27" s="26"/>
      <c r="W27" s="77">
        <v>0.42600294294000002</v>
      </c>
      <c r="X27" s="78">
        <v>0.52764920948000005</v>
      </c>
      <c r="Y27" s="78">
        <v>0.49009910214000002</v>
      </c>
      <c r="Z27" s="78">
        <v>0.31329069968000001</v>
      </c>
      <c r="AA27" s="78">
        <v>0.39222210907999999</v>
      </c>
      <c r="AB27" s="78">
        <f t="shared" si="3"/>
        <v>0.42600294294000002</v>
      </c>
      <c r="AC27" s="79">
        <f t="shared" si="4"/>
        <v>0.42985281266400011</v>
      </c>
      <c r="AD27" s="26"/>
      <c r="AE27" s="68">
        <v>2.7148737633</v>
      </c>
      <c r="AF27" s="69">
        <v>1.5762761778000001</v>
      </c>
      <c r="AG27" s="69">
        <v>1.1794994345000001</v>
      </c>
      <c r="AH27" s="69">
        <v>2.1571060458</v>
      </c>
      <c r="AI27" s="69">
        <v>1.641303634</v>
      </c>
      <c r="AJ27" s="69">
        <f t="shared" si="10"/>
        <v>2.7148737633</v>
      </c>
      <c r="AK27" s="84">
        <f t="shared" si="11"/>
        <v>0.60455983485764453</v>
      </c>
      <c r="AL27" s="70">
        <f t="shared" si="12"/>
        <v>1.8538118110800004</v>
      </c>
      <c r="AM27" s="26"/>
      <c r="AN27" s="68">
        <v>0.31782870777</v>
      </c>
      <c r="AO27" s="69">
        <v>0.14447272742</v>
      </c>
      <c r="AP27" s="69">
        <v>9.5847109114000004E-2</v>
      </c>
      <c r="AQ27" s="69">
        <v>0.23033619569</v>
      </c>
      <c r="AR27" s="69">
        <v>0.18114925313999999</v>
      </c>
      <c r="AS27" s="69">
        <f t="shared" si="5"/>
        <v>0.18114925313999999</v>
      </c>
      <c r="AT27" s="70">
        <f t="shared" si="6"/>
        <v>0.19392679862679998</v>
      </c>
      <c r="AU27" s="26"/>
      <c r="AV27" s="88">
        <v>1.0247495579999999</v>
      </c>
      <c r="AW27" s="89">
        <v>1.1218961241000001</v>
      </c>
      <c r="AX27" s="89">
        <v>1.170470006</v>
      </c>
      <c r="AY27" s="89">
        <v>1.2053220549999999</v>
      </c>
      <c r="AZ27" s="89">
        <v>1.2033539393999999</v>
      </c>
      <c r="BA27" s="89">
        <f t="shared" si="13"/>
        <v>1.170470006</v>
      </c>
      <c r="BB27" s="90">
        <f t="shared" si="14"/>
        <v>1.1451583364999998</v>
      </c>
    </row>
    <row r="28" spans="1:54" s="2" customFormat="1" ht="15.6" x14ac:dyDescent="0.3">
      <c r="A28" s="1"/>
      <c r="B28" s="91" t="s">
        <v>82</v>
      </c>
      <c r="C28" s="92" t="s">
        <v>36</v>
      </c>
      <c r="D28" s="92" t="s">
        <v>28</v>
      </c>
      <c r="E28" s="93">
        <v>25800.031278999999</v>
      </c>
      <c r="F28" s="26"/>
      <c r="G28" s="94">
        <v>-11.403174700999999</v>
      </c>
      <c r="H28" s="95">
        <v>9.3291893152000007</v>
      </c>
      <c r="I28" s="95">
        <v>4.9214319411999998</v>
      </c>
      <c r="J28" s="95">
        <v>9.0867065950000008</v>
      </c>
      <c r="K28" s="95">
        <v>16.006629166</v>
      </c>
      <c r="L28" s="95">
        <f t="shared" si="0"/>
        <v>9.0867065950000008</v>
      </c>
      <c r="M28" s="96">
        <f t="shared" si="9"/>
        <v>9.8359892543500003</v>
      </c>
      <c r="N28" s="26"/>
      <c r="O28" s="94">
        <v>8.8080819752000004</v>
      </c>
      <c r="P28" s="95">
        <v>6.2194209701999998</v>
      </c>
      <c r="Q28" s="95">
        <v>4.5828577526999998</v>
      </c>
      <c r="R28" s="95">
        <v>6.2201490085</v>
      </c>
      <c r="S28" s="95">
        <v>7.1349189883999999</v>
      </c>
      <c r="T28" s="95">
        <f t="shared" si="1"/>
        <v>6.2201490085</v>
      </c>
      <c r="U28" s="96">
        <f t="shared" si="2"/>
        <v>6.5930857390000002</v>
      </c>
      <c r="V28" s="26"/>
      <c r="W28" s="97">
        <v>0.47640416701999999</v>
      </c>
      <c r="X28" s="98">
        <v>0.50500743929000003</v>
      </c>
      <c r="Y28" s="98">
        <v>0.55436730724000005</v>
      </c>
      <c r="Z28" s="98">
        <v>0.56278068461999997</v>
      </c>
      <c r="AA28" s="98">
        <v>0.58315642553000002</v>
      </c>
      <c r="AB28" s="98">
        <f t="shared" si="3"/>
        <v>0.55436730724000005</v>
      </c>
      <c r="AC28" s="99">
        <f t="shared" si="4"/>
        <v>0.53634320473999997</v>
      </c>
      <c r="AD28" s="26"/>
      <c r="AE28" s="94">
        <v>7.6211494331000003</v>
      </c>
      <c r="AF28" s="95">
        <v>4.9108091429999998</v>
      </c>
      <c r="AG28" s="95">
        <v>2.2987755201</v>
      </c>
      <c r="AH28" s="95">
        <v>2.1161349058000001</v>
      </c>
      <c r="AI28" s="95">
        <v>2.7316517229000001</v>
      </c>
      <c r="AJ28" s="95">
        <f t="shared" si="10"/>
        <v>7.6211494331000003</v>
      </c>
      <c r="AK28" s="100">
        <f t="shared" si="11"/>
        <v>0.3584304109083537</v>
      </c>
      <c r="AL28" s="96">
        <f t="shared" si="12"/>
        <v>3.9357041449799999</v>
      </c>
      <c r="AM28" s="26"/>
      <c r="AN28" s="94">
        <v>2.3742660761000001</v>
      </c>
      <c r="AO28" s="95">
        <v>1.7093790242</v>
      </c>
      <c r="AP28" s="95">
        <v>1.0959952610000001</v>
      </c>
      <c r="AQ28" s="95">
        <v>1.3584563463999999</v>
      </c>
      <c r="AR28" s="95">
        <v>1.4043416643</v>
      </c>
      <c r="AS28" s="95">
        <f t="shared" si="5"/>
        <v>1.4043416643</v>
      </c>
      <c r="AT28" s="96">
        <f t="shared" si="6"/>
        <v>1.5884876744</v>
      </c>
      <c r="AU28" s="26"/>
      <c r="AV28" s="101">
        <v>0.26265316923999998</v>
      </c>
      <c r="AW28" s="102">
        <v>0.38851368419999999</v>
      </c>
      <c r="AX28" s="102">
        <v>0.48600281658</v>
      </c>
      <c r="AY28" s="102">
        <v>0.56397939062000002</v>
      </c>
      <c r="AZ28" s="102">
        <v>0.53049815497999997</v>
      </c>
      <c r="BA28" s="102">
        <f t="shared" si="13"/>
        <v>0.48600281658</v>
      </c>
      <c r="BB28" s="103">
        <f t="shared" si="14"/>
        <v>0.44632944312400002</v>
      </c>
    </row>
    <row r="29" spans="1:54" s="2" customFormat="1" ht="15.6" x14ac:dyDescent="0.3">
      <c r="A29" s="1"/>
      <c r="B29" s="62" t="s">
        <v>83</v>
      </c>
      <c r="C29" s="63" t="s">
        <v>46</v>
      </c>
      <c r="D29" s="63" t="s">
        <v>33</v>
      </c>
      <c r="E29" s="64">
        <v>45056.368136999998</v>
      </c>
      <c r="F29" s="26"/>
      <c r="G29" s="68">
        <v>85.239691418000007</v>
      </c>
      <c r="H29" s="69">
        <v>53.296937182999997</v>
      </c>
      <c r="I29" s="69">
        <v>39.233710201999997</v>
      </c>
      <c r="J29" s="69">
        <v>47.771520512999999</v>
      </c>
      <c r="K29" s="69">
        <v>43.352240969</v>
      </c>
      <c r="L29" s="69">
        <f t="shared" si="0"/>
        <v>47.771520512999999</v>
      </c>
      <c r="M29" s="70">
        <f t="shared" si="9"/>
        <v>43.452490561333327</v>
      </c>
      <c r="N29" s="26"/>
      <c r="O29" s="68">
        <v>20.086275811</v>
      </c>
      <c r="P29" s="69">
        <v>15.277128898000001</v>
      </c>
      <c r="Q29" s="69">
        <v>12.213443740000001</v>
      </c>
      <c r="R29" s="69">
        <v>14.023807870000001</v>
      </c>
      <c r="S29" s="69">
        <v>12.106883120000001</v>
      </c>
      <c r="T29" s="69">
        <f t="shared" si="1"/>
        <v>14.023807870000001</v>
      </c>
      <c r="U29" s="70">
        <f t="shared" si="2"/>
        <v>14.741507887800001</v>
      </c>
      <c r="V29" s="26"/>
      <c r="W29" s="77">
        <v>3.8492078855E-2</v>
      </c>
      <c r="X29" s="78">
        <v>3.6243160992999998E-2</v>
      </c>
      <c r="Y29" s="78">
        <v>5.5984586603999999E-2</v>
      </c>
      <c r="Z29" s="78">
        <v>5.8481145597000003E-2</v>
      </c>
      <c r="AA29" s="78">
        <v>7.0525335595999994E-2</v>
      </c>
      <c r="AB29" s="78">
        <f t="shared" si="3"/>
        <v>5.5984586603999999E-2</v>
      </c>
      <c r="AC29" s="79">
        <f t="shared" si="4"/>
        <v>5.1945261528999996E-2</v>
      </c>
      <c r="AD29" s="26"/>
      <c r="AE29" s="68">
        <v>9.4662040520000001</v>
      </c>
      <c r="AF29" s="69">
        <v>8.5568142295000005</v>
      </c>
      <c r="AG29" s="69">
        <v>7.3180386347999997</v>
      </c>
      <c r="AH29" s="69">
        <v>8.4625307023000005</v>
      </c>
      <c r="AI29" s="69">
        <v>7.2947408608000002</v>
      </c>
      <c r="AJ29" s="69">
        <f t="shared" si="10"/>
        <v>9.4662040520000001</v>
      </c>
      <c r="AK29" s="84">
        <f t="shared" si="11"/>
        <v>0.77060887560930846</v>
      </c>
      <c r="AL29" s="70">
        <f t="shared" si="12"/>
        <v>8.2196656958799998</v>
      </c>
      <c r="AM29" s="26"/>
      <c r="AN29" s="68">
        <v>2.0578156336000002</v>
      </c>
      <c r="AO29" s="69">
        <v>1.6610343533</v>
      </c>
      <c r="AP29" s="69">
        <v>1.3445026534</v>
      </c>
      <c r="AQ29" s="69">
        <v>1.4834277926999999</v>
      </c>
      <c r="AR29" s="69">
        <v>1.2378233344</v>
      </c>
      <c r="AS29" s="69">
        <f t="shared" si="5"/>
        <v>1.4834277926999999</v>
      </c>
      <c r="AT29" s="70">
        <f t="shared" si="6"/>
        <v>1.55692075348</v>
      </c>
      <c r="AU29" s="26"/>
      <c r="AV29" s="88">
        <v>0.31523386303000001</v>
      </c>
      <c r="AW29" s="89">
        <v>0.35456874620000001</v>
      </c>
      <c r="AX29" s="89">
        <v>0.45175924224000003</v>
      </c>
      <c r="AY29" s="89">
        <v>0.57589025887</v>
      </c>
      <c r="AZ29" s="89">
        <v>0.59749094132000002</v>
      </c>
      <c r="BA29" s="89">
        <f t="shared" si="13"/>
        <v>0.45175924224000003</v>
      </c>
      <c r="BB29" s="90">
        <f t="shared" si="14"/>
        <v>0.45898861033199995</v>
      </c>
    </row>
    <row r="30" spans="1:54" s="2" customFormat="1" ht="15.6" x14ac:dyDescent="0.3">
      <c r="A30" s="1"/>
      <c r="B30" s="91" t="s">
        <v>84</v>
      </c>
      <c r="C30" s="92" t="s">
        <v>16</v>
      </c>
      <c r="D30" s="92" t="s">
        <v>17</v>
      </c>
      <c r="E30" s="93">
        <v>25285.327615999999</v>
      </c>
      <c r="F30" s="26"/>
      <c r="G30" s="94">
        <v>142.43372837999999</v>
      </c>
      <c r="H30" s="95">
        <v>33.655445075999999</v>
      </c>
      <c r="I30" s="95">
        <v>5.2881499333999997</v>
      </c>
      <c r="J30" s="95">
        <v>16.789037665999999</v>
      </c>
      <c r="K30" s="95">
        <v>17.871730074999999</v>
      </c>
      <c r="L30" s="95">
        <f t="shared" si="0"/>
        <v>17.871730074999999</v>
      </c>
      <c r="M30" s="96">
        <f t="shared" si="9"/>
        <v>18.4010906876</v>
      </c>
      <c r="N30" s="26"/>
      <c r="O30" s="94">
        <v>9.2248487219000008</v>
      </c>
      <c r="P30" s="95">
        <v>6.5753368336999998</v>
      </c>
      <c r="Q30" s="95">
        <v>3.6781847827999998</v>
      </c>
      <c r="R30" s="95">
        <v>6.8772754009000003</v>
      </c>
      <c r="S30" s="95">
        <v>6.929702303</v>
      </c>
      <c r="T30" s="95">
        <f t="shared" si="1"/>
        <v>6.8772754009000003</v>
      </c>
      <c r="U30" s="96">
        <f t="shared" si="2"/>
        <v>6.6570696084600005</v>
      </c>
      <c r="V30" s="26"/>
      <c r="W30" s="97">
        <v>0.42246983197999999</v>
      </c>
      <c r="X30" s="98">
        <v>0.53328501480000001</v>
      </c>
      <c r="Y30" s="98">
        <v>0.57049724369999999</v>
      </c>
      <c r="Z30" s="98">
        <v>0.51733519898000002</v>
      </c>
      <c r="AA30" s="98">
        <v>0.55261623506000002</v>
      </c>
      <c r="AB30" s="98">
        <f t="shared" si="3"/>
        <v>0.53328501480000001</v>
      </c>
      <c r="AC30" s="99">
        <f t="shared" si="4"/>
        <v>0.51924070490399998</v>
      </c>
      <c r="AD30" s="26"/>
      <c r="AE30" s="94">
        <v>3.5148982136</v>
      </c>
      <c r="AF30" s="95">
        <v>2.8327252497000002</v>
      </c>
      <c r="AG30" s="95">
        <v>1.9064292602999999</v>
      </c>
      <c r="AH30" s="95">
        <v>2.2949407912000002</v>
      </c>
      <c r="AI30" s="95">
        <v>1.9216543369000001</v>
      </c>
      <c r="AJ30" s="95">
        <f t="shared" si="10"/>
        <v>3.5148982136</v>
      </c>
      <c r="AK30" s="100">
        <f t="shared" si="11"/>
        <v>0.54671692325673893</v>
      </c>
      <c r="AL30" s="96">
        <f t="shared" si="12"/>
        <v>2.4941295703399997</v>
      </c>
      <c r="AM30" s="26"/>
      <c r="AN30" s="94">
        <v>2.751347897</v>
      </c>
      <c r="AO30" s="95">
        <v>1.9120629397</v>
      </c>
      <c r="AP30" s="95">
        <v>1.1394401584</v>
      </c>
      <c r="AQ30" s="95">
        <v>1.5118068304000001</v>
      </c>
      <c r="AR30" s="95">
        <v>1.2255403766999999</v>
      </c>
      <c r="AS30" s="95">
        <f t="shared" si="5"/>
        <v>1.5118068304000001</v>
      </c>
      <c r="AT30" s="96">
        <f t="shared" si="6"/>
        <v>1.7080396404400002</v>
      </c>
      <c r="AU30" s="26"/>
      <c r="AV30" s="101">
        <v>0.99038716962999995</v>
      </c>
      <c r="AW30" s="102">
        <v>1.0509231525</v>
      </c>
      <c r="AX30" s="102">
        <v>1.0684313989000001</v>
      </c>
      <c r="AY30" s="102">
        <v>1.0104068739000001</v>
      </c>
      <c r="AZ30" s="102">
        <v>0.96288422242000005</v>
      </c>
      <c r="BA30" s="102">
        <f t="shared" si="13"/>
        <v>1.0104068739000001</v>
      </c>
      <c r="BB30" s="103">
        <f t="shared" si="14"/>
        <v>1.0166065634700001</v>
      </c>
    </row>
    <row r="31" spans="1:54" s="2" customFormat="1" ht="15.6" x14ac:dyDescent="0.3">
      <c r="A31" s="1"/>
      <c r="B31" s="62" t="s">
        <v>85</v>
      </c>
      <c r="C31" s="63" t="s">
        <v>49</v>
      </c>
      <c r="D31" s="63" t="s">
        <v>50</v>
      </c>
      <c r="E31" s="64">
        <v>62438.626533000002</v>
      </c>
      <c r="F31" s="26"/>
      <c r="G31" s="68"/>
      <c r="H31" s="69"/>
      <c r="I31" s="69"/>
      <c r="J31" s="69">
        <v>14.620600422000001</v>
      </c>
      <c r="K31" s="69">
        <v>15.358782441000001</v>
      </c>
      <c r="L31" s="69">
        <f t="shared" si="0"/>
        <v>14.989691431500001</v>
      </c>
      <c r="M31" s="70">
        <f t="shared" si="9"/>
        <v>14.989691431500001</v>
      </c>
      <c r="N31" s="26"/>
      <c r="O31" s="68"/>
      <c r="P31" s="69"/>
      <c r="Q31" s="69"/>
      <c r="R31" s="69">
        <v>7.4193359766000002</v>
      </c>
      <c r="S31" s="69"/>
      <c r="T31" s="69">
        <f t="shared" si="1"/>
        <v>7.4193359766000002</v>
      </c>
      <c r="U31" s="70">
        <f t="shared" si="2"/>
        <v>7.4193359766000002</v>
      </c>
      <c r="V31" s="26"/>
      <c r="W31" s="77"/>
      <c r="X31" s="78"/>
      <c r="Y31" s="78"/>
      <c r="Z31" s="78">
        <v>0.27495658945000001</v>
      </c>
      <c r="AA31" s="78">
        <v>0.25858452337999999</v>
      </c>
      <c r="AB31" s="78">
        <f t="shared" si="3"/>
        <v>0.26677055641500003</v>
      </c>
      <c r="AC31" s="79">
        <f t="shared" si="4"/>
        <v>0.26677055641500003</v>
      </c>
      <c r="AD31" s="26"/>
      <c r="AE31" s="68"/>
      <c r="AF31" s="69"/>
      <c r="AG31" s="69"/>
      <c r="AH31" s="69">
        <v>1.7254074446000001</v>
      </c>
      <c r="AI31" s="69">
        <v>1.9636585768000001</v>
      </c>
      <c r="AJ31" s="69">
        <f t="shared" si="10"/>
        <v>1.9636585768000001</v>
      </c>
      <c r="AK31" s="84">
        <f t="shared" si="11"/>
        <v>1</v>
      </c>
      <c r="AL31" s="70">
        <f t="shared" si="12"/>
        <v>1.8445330107000002</v>
      </c>
      <c r="AM31" s="26"/>
      <c r="AN31" s="68"/>
      <c r="AO31" s="69"/>
      <c r="AP31" s="69"/>
      <c r="AQ31" s="69">
        <v>2.0145481782000001</v>
      </c>
      <c r="AR31" s="69">
        <v>2.3100699485999998</v>
      </c>
      <c r="AS31" s="69">
        <f t="shared" si="5"/>
        <v>2.1623090634</v>
      </c>
      <c r="AT31" s="70">
        <f t="shared" si="6"/>
        <v>2.1623090634</v>
      </c>
      <c r="AU31" s="26"/>
      <c r="AV31" s="88">
        <v>1.021877742</v>
      </c>
      <c r="AW31" s="89">
        <v>1.1126564136999999</v>
      </c>
      <c r="AX31" s="89">
        <v>1.1216820368</v>
      </c>
      <c r="AY31" s="89">
        <v>1.0620335447</v>
      </c>
      <c r="AZ31" s="89">
        <v>0.99878718656999999</v>
      </c>
      <c r="BA31" s="89">
        <f t="shared" si="13"/>
        <v>1.0620335447</v>
      </c>
      <c r="BB31" s="90">
        <f t="shared" si="14"/>
        <v>1.0634073847540002</v>
      </c>
    </row>
    <row r="32" spans="1:54" s="2" customFormat="1" ht="15.6" x14ac:dyDescent="0.3">
      <c r="A32" s="1"/>
      <c r="B32" s="91" t="s">
        <v>86</v>
      </c>
      <c r="C32" s="92" t="s">
        <v>32</v>
      </c>
      <c r="D32" s="92" t="s">
        <v>33</v>
      </c>
      <c r="E32" s="93">
        <v>16603.082449000001</v>
      </c>
      <c r="F32" s="26"/>
      <c r="G32" s="94">
        <v>16.713270276999999</v>
      </c>
      <c r="H32" s="95">
        <v>13.434275467999999</v>
      </c>
      <c r="I32" s="95">
        <v>16.838678854000001</v>
      </c>
      <c r="J32" s="95">
        <v>13.720311035</v>
      </c>
      <c r="K32" s="95">
        <v>9.8235013132999995</v>
      </c>
      <c r="L32" s="95">
        <f t="shared" si="0"/>
        <v>13.720311035</v>
      </c>
      <c r="M32" s="96">
        <f t="shared" si="9"/>
        <v>14.10600738946</v>
      </c>
      <c r="N32" s="26"/>
      <c r="O32" s="94">
        <v>15.596098238</v>
      </c>
      <c r="P32" s="95">
        <v>10.901387358999999</v>
      </c>
      <c r="Q32" s="95">
        <v>13.317686180999999</v>
      </c>
      <c r="R32" s="95">
        <v>10.883808374999999</v>
      </c>
      <c r="S32" s="95">
        <v>8.6147783388000008</v>
      </c>
      <c r="T32" s="95">
        <f t="shared" si="1"/>
        <v>10.901387358999999</v>
      </c>
      <c r="U32" s="96">
        <f t="shared" si="2"/>
        <v>11.86275169836</v>
      </c>
      <c r="V32" s="26"/>
      <c r="W32" s="97">
        <v>0.20263058968</v>
      </c>
      <c r="X32" s="98">
        <v>0.29220137995000001</v>
      </c>
      <c r="Y32" s="98">
        <v>0.25170890674000002</v>
      </c>
      <c r="Z32" s="98">
        <v>0.30517442835000003</v>
      </c>
      <c r="AA32" s="98">
        <v>0.38003635185000001</v>
      </c>
      <c r="AB32" s="98">
        <f t="shared" si="3"/>
        <v>0.29220137995000001</v>
      </c>
      <c r="AC32" s="99">
        <f t="shared" si="4"/>
        <v>0.28635033131400001</v>
      </c>
      <c r="AD32" s="26"/>
      <c r="AE32" s="94">
        <v>2.3476904800999998</v>
      </c>
      <c r="AF32" s="95">
        <v>1.8145152367999999</v>
      </c>
      <c r="AG32" s="95">
        <v>2.6829240687999998</v>
      </c>
      <c r="AH32" s="95">
        <v>1.9668146474999999</v>
      </c>
      <c r="AI32" s="95">
        <v>1.3818782871999999</v>
      </c>
      <c r="AJ32" s="95">
        <f t="shared" si="10"/>
        <v>2.6829240687999998</v>
      </c>
      <c r="AK32" s="100">
        <f t="shared" si="11"/>
        <v>0.51506425517963961</v>
      </c>
      <c r="AL32" s="96">
        <f t="shared" si="12"/>
        <v>2.0387645440799997</v>
      </c>
      <c r="AM32" s="26"/>
      <c r="AN32" s="94">
        <v>5.2937898380000004</v>
      </c>
      <c r="AO32" s="95">
        <v>3.0098127072</v>
      </c>
      <c r="AP32" s="95">
        <v>3.7859517469999999</v>
      </c>
      <c r="AQ32" s="95">
        <v>2.8567910041000002</v>
      </c>
      <c r="AR32" s="95">
        <v>2.0768552960000002</v>
      </c>
      <c r="AS32" s="95">
        <f t="shared" si="5"/>
        <v>3.0098127072</v>
      </c>
      <c r="AT32" s="96">
        <f t="shared" si="6"/>
        <v>3.4046401184600001</v>
      </c>
      <c r="AU32" s="26"/>
      <c r="AV32" s="101">
        <v>0.59458639859999995</v>
      </c>
      <c r="AW32" s="102">
        <v>0.65602675581000003</v>
      </c>
      <c r="AX32" s="102">
        <v>0.66774871527000002</v>
      </c>
      <c r="AY32" s="102">
        <v>0.76379185594999999</v>
      </c>
      <c r="AZ32" s="102">
        <v>0.78374715756000002</v>
      </c>
      <c r="BA32" s="102">
        <f t="shared" si="13"/>
        <v>0.66774871527000002</v>
      </c>
      <c r="BB32" s="103">
        <f t="shared" si="14"/>
        <v>0.69318017663800002</v>
      </c>
    </row>
    <row r="33" spans="1:54" s="2" customFormat="1" ht="15.6" x14ac:dyDescent="0.3">
      <c r="A33" s="1"/>
      <c r="B33" s="62" t="s">
        <v>113</v>
      </c>
      <c r="C33" s="63" t="s">
        <v>114</v>
      </c>
      <c r="D33" s="63" t="s">
        <v>27</v>
      </c>
      <c r="E33" s="64">
        <v>2508.0288996999998</v>
      </c>
      <c r="F33" s="26"/>
      <c r="G33" s="68">
        <v>-1.4688325032</v>
      </c>
      <c r="H33" s="69">
        <v>-9.4060392148999998</v>
      </c>
      <c r="I33" s="69">
        <v>-7.5090130899999998</v>
      </c>
      <c r="J33" s="69">
        <v>-13.252117954999999</v>
      </c>
      <c r="K33" s="69">
        <v>-4.8536403619000001</v>
      </c>
      <c r="L33" s="69">
        <f t="shared" si="0"/>
        <v>-7.5090130899999998</v>
      </c>
      <c r="M33" s="70" t="str">
        <f t="shared" si="9"/>
        <v>-x-</v>
      </c>
      <c r="N33" s="26"/>
      <c r="O33" s="68">
        <v>-7.5825305637999998</v>
      </c>
      <c r="P33" s="69">
        <v>11.151987845000001</v>
      </c>
      <c r="Q33" s="69">
        <v>8.9926210721000004</v>
      </c>
      <c r="R33" s="69">
        <v>9.6041480533999994</v>
      </c>
      <c r="S33" s="69">
        <v>6.5218208217999996</v>
      </c>
      <c r="T33" s="69">
        <f t="shared" si="1"/>
        <v>8.9926210721000004</v>
      </c>
      <c r="U33" s="70">
        <f t="shared" si="2"/>
        <v>9.0676444480750007</v>
      </c>
      <c r="V33" s="26"/>
      <c r="W33" s="77">
        <v>0.54232140455</v>
      </c>
      <c r="X33" s="78">
        <v>0.68217878663999998</v>
      </c>
      <c r="Y33" s="78">
        <v>0.67366325273000005</v>
      </c>
      <c r="Z33" s="78">
        <v>0.54341649294000005</v>
      </c>
      <c r="AA33" s="78">
        <v>0.73429132920999995</v>
      </c>
      <c r="AB33" s="78">
        <f t="shared" si="3"/>
        <v>0.67366325273000005</v>
      </c>
      <c r="AC33" s="79">
        <f t="shared" si="4"/>
        <v>0.63517425321400001</v>
      </c>
      <c r="AD33" s="26"/>
      <c r="AE33" s="68">
        <v>0.65510383552999996</v>
      </c>
      <c r="AF33" s="69">
        <v>0.36218768700999998</v>
      </c>
      <c r="AG33" s="69">
        <v>0.32639326456000001</v>
      </c>
      <c r="AH33" s="69">
        <v>0.56004339580999996</v>
      </c>
      <c r="AI33" s="69">
        <v>0.21545274016999999</v>
      </c>
      <c r="AJ33" s="69">
        <f t="shared" si="10"/>
        <v>0.65510383552999996</v>
      </c>
      <c r="AK33" s="84">
        <f t="shared" si="11"/>
        <v>0.32888334411245179</v>
      </c>
      <c r="AL33" s="70">
        <f t="shared" si="12"/>
        <v>0.42383618461600003</v>
      </c>
      <c r="AM33" s="26"/>
      <c r="AN33" s="68">
        <v>1.6184410896000001</v>
      </c>
      <c r="AO33" s="69">
        <v>0.96288699172000003</v>
      </c>
      <c r="AP33" s="69">
        <v>0.77996558143000005</v>
      </c>
      <c r="AQ33" s="69">
        <v>1.1232876268</v>
      </c>
      <c r="AR33" s="69">
        <v>0.41483211027</v>
      </c>
      <c r="AS33" s="69">
        <f t="shared" si="5"/>
        <v>0.96288699172000003</v>
      </c>
      <c r="AT33" s="70">
        <f t="shared" si="6"/>
        <v>0.97988267996400003</v>
      </c>
      <c r="AU33" s="26"/>
      <c r="AV33" s="88">
        <v>1.8756679112000001</v>
      </c>
      <c r="AW33" s="89">
        <v>1.996611855</v>
      </c>
      <c r="AX33" s="89">
        <v>2.0289702207999998</v>
      </c>
      <c r="AY33" s="89">
        <v>2.2098508879000001</v>
      </c>
      <c r="AZ33" s="89">
        <v>2.1314164984000001</v>
      </c>
      <c r="BA33" s="89">
        <f t="shared" si="13"/>
        <v>2.0289702207999998</v>
      </c>
      <c r="BB33" s="90">
        <f t="shared" si="14"/>
        <v>2.0485034746599999</v>
      </c>
    </row>
    <row r="34" spans="1:54" s="2" customFormat="1" ht="15.6" x14ac:dyDescent="0.3">
      <c r="A34" s="1"/>
      <c r="B34" s="91" t="s">
        <v>87</v>
      </c>
      <c r="C34" s="92" t="s">
        <v>37</v>
      </c>
      <c r="D34" s="92" t="s">
        <v>38</v>
      </c>
      <c r="E34" s="93">
        <v>44841.297567000001</v>
      </c>
      <c r="F34" s="26"/>
      <c r="G34" s="94">
        <v>49.473814652000002</v>
      </c>
      <c r="H34" s="95">
        <v>19.500451733999999</v>
      </c>
      <c r="I34" s="95">
        <v>24.934577446999999</v>
      </c>
      <c r="J34" s="95">
        <v>35.923857202999997</v>
      </c>
      <c r="K34" s="95">
        <v>28.806634054</v>
      </c>
      <c r="L34" s="95">
        <f t="shared" si="0"/>
        <v>28.806634054</v>
      </c>
      <c r="M34" s="96">
        <f t="shared" si="9"/>
        <v>31.727867018000001</v>
      </c>
      <c r="N34" s="26"/>
      <c r="O34" s="94">
        <v>23.645534547</v>
      </c>
      <c r="P34" s="95">
        <v>12.789416988999999</v>
      </c>
      <c r="Q34" s="95">
        <v>12.101150709000001</v>
      </c>
      <c r="R34" s="95">
        <v>9.2708412720000002</v>
      </c>
      <c r="S34" s="95">
        <v>7.1576468938</v>
      </c>
      <c r="T34" s="95">
        <f t="shared" si="1"/>
        <v>12.101150709000001</v>
      </c>
      <c r="U34" s="96">
        <f t="shared" si="2"/>
        <v>12.992918082159999</v>
      </c>
      <c r="V34" s="26"/>
      <c r="W34" s="97">
        <v>0.16843400160999999</v>
      </c>
      <c r="X34" s="98">
        <v>0.23772979551000001</v>
      </c>
      <c r="Y34" s="98">
        <v>0.38990829262999999</v>
      </c>
      <c r="Z34" s="98">
        <v>0.37645406923000002</v>
      </c>
      <c r="AA34" s="98">
        <v>0.49538204336000002</v>
      </c>
      <c r="AB34" s="98">
        <f t="shared" si="3"/>
        <v>0.37645406923000002</v>
      </c>
      <c r="AC34" s="99">
        <f t="shared" si="4"/>
        <v>0.33358164046799998</v>
      </c>
      <c r="AD34" s="26"/>
      <c r="AE34" s="94">
        <v>8.5628011507000004</v>
      </c>
      <c r="AF34" s="95">
        <v>5.2337803544000003</v>
      </c>
      <c r="AG34" s="95">
        <v>2.5321757912999998</v>
      </c>
      <c r="AH34" s="95">
        <v>2.6492354128</v>
      </c>
      <c r="AI34" s="95">
        <v>1.7525381919</v>
      </c>
      <c r="AJ34" s="95">
        <f t="shared" si="10"/>
        <v>8.5628011507000004</v>
      </c>
      <c r="AK34" s="100">
        <f t="shared" si="11"/>
        <v>0.20466879483201963</v>
      </c>
      <c r="AL34" s="96">
        <f t="shared" si="12"/>
        <v>4.1461061802200003</v>
      </c>
      <c r="AM34" s="26"/>
      <c r="AN34" s="94">
        <v>5.0309856394999999</v>
      </c>
      <c r="AO34" s="95">
        <v>3.6557560191</v>
      </c>
      <c r="AP34" s="95">
        <v>2.5859259959999998</v>
      </c>
      <c r="AQ34" s="95">
        <v>2.2442134730999999</v>
      </c>
      <c r="AR34" s="95">
        <v>1.3414831991</v>
      </c>
      <c r="AS34" s="95">
        <f t="shared" si="5"/>
        <v>2.5859259959999998</v>
      </c>
      <c r="AT34" s="96">
        <f t="shared" si="6"/>
        <v>2.97167286536</v>
      </c>
      <c r="AU34" s="26"/>
      <c r="AV34" s="101">
        <v>1.2863169557</v>
      </c>
      <c r="AW34" s="102">
        <v>1.3549354103</v>
      </c>
      <c r="AX34" s="102">
        <v>1.3875515646000001</v>
      </c>
      <c r="AY34" s="102">
        <v>1.4112888907000001</v>
      </c>
      <c r="AZ34" s="102">
        <v>1.4296463986000001</v>
      </c>
      <c r="BA34" s="102">
        <f t="shared" si="13"/>
        <v>1.3875515646000001</v>
      </c>
      <c r="BB34" s="103">
        <f t="shared" si="14"/>
        <v>1.3739478439799999</v>
      </c>
    </row>
    <row r="35" spans="1:54" s="2" customFormat="1" ht="15.6" x14ac:dyDescent="0.3">
      <c r="A35" s="1"/>
      <c r="B35" s="62" t="s">
        <v>88</v>
      </c>
      <c r="C35" s="63" t="s">
        <v>14</v>
      </c>
      <c r="D35" s="63" t="s">
        <v>15</v>
      </c>
      <c r="E35" s="64">
        <v>40866.607320000003</v>
      </c>
      <c r="F35" s="26"/>
      <c r="G35" s="68">
        <v>12.896418966000001</v>
      </c>
      <c r="H35" s="69">
        <v>43.383482733999998</v>
      </c>
      <c r="I35" s="69">
        <v>-2.7563035932000002</v>
      </c>
      <c r="J35" s="69">
        <v>-9.2656153732999993</v>
      </c>
      <c r="K35" s="69">
        <v>21.975515145999999</v>
      </c>
      <c r="L35" s="69">
        <f t="shared" si="0"/>
        <v>12.896418966000001</v>
      </c>
      <c r="M35" s="70">
        <f t="shared" si="9"/>
        <v>26.085138948666668</v>
      </c>
      <c r="N35" s="26"/>
      <c r="O35" s="68">
        <v>6.2091580011999996</v>
      </c>
      <c r="P35" s="69">
        <v>6.2761731277999999</v>
      </c>
      <c r="Q35" s="69">
        <v>8.5617530018999997</v>
      </c>
      <c r="R35" s="69">
        <v>8.4427787192999997</v>
      </c>
      <c r="S35" s="69">
        <v>6.7862545376999996</v>
      </c>
      <c r="T35" s="69">
        <f t="shared" si="1"/>
        <v>6.7862545376999996</v>
      </c>
      <c r="U35" s="70">
        <f t="shared" si="2"/>
        <v>7.2552234775800004</v>
      </c>
      <c r="V35" s="26"/>
      <c r="W35" s="77">
        <v>0.55723681465999997</v>
      </c>
      <c r="X35" s="78">
        <v>0.58333048755000005</v>
      </c>
      <c r="Y35" s="78">
        <v>0.72485327108999997</v>
      </c>
      <c r="Z35" s="78">
        <v>0.46433860869999999</v>
      </c>
      <c r="AA35" s="78">
        <v>0.3532146813</v>
      </c>
      <c r="AB35" s="78">
        <f t="shared" si="3"/>
        <v>0.55723681465999997</v>
      </c>
      <c r="AC35" s="79">
        <f t="shared" si="4"/>
        <v>0.53659477266</v>
      </c>
      <c r="AD35" s="26"/>
      <c r="AE35" s="68">
        <v>2.0734117991000001</v>
      </c>
      <c r="AF35" s="69">
        <v>2.1486585177999999</v>
      </c>
      <c r="AG35" s="69">
        <v>0.79208528598000005</v>
      </c>
      <c r="AH35" s="69">
        <v>1.5534125460999999</v>
      </c>
      <c r="AI35" s="69">
        <v>2.5940872574</v>
      </c>
      <c r="AJ35" s="69">
        <f t="shared" si="10"/>
        <v>2.5940872574</v>
      </c>
      <c r="AK35" s="84">
        <f t="shared" si="11"/>
        <v>1</v>
      </c>
      <c r="AL35" s="70">
        <f t="shared" si="12"/>
        <v>1.8323310812759999</v>
      </c>
      <c r="AM35" s="26"/>
      <c r="AN35" s="68">
        <v>0.45206882775000001</v>
      </c>
      <c r="AO35" s="69">
        <v>0.37642065948999998</v>
      </c>
      <c r="AP35" s="69">
        <v>0.16220729346000001</v>
      </c>
      <c r="AQ35" s="69">
        <v>0.35056781135999998</v>
      </c>
      <c r="AR35" s="69">
        <v>0.72181292648999995</v>
      </c>
      <c r="AS35" s="69">
        <f t="shared" si="5"/>
        <v>0.37642065948999998</v>
      </c>
      <c r="AT35" s="70">
        <f t="shared" si="6"/>
        <v>0.41261550371</v>
      </c>
      <c r="AU35" s="26"/>
      <c r="AV35" s="88">
        <v>1.1753558163</v>
      </c>
      <c r="AW35" s="89">
        <v>1.2964823982</v>
      </c>
      <c r="AX35" s="89">
        <v>1.4250456211</v>
      </c>
      <c r="AY35" s="89">
        <v>1.5346024577999999</v>
      </c>
      <c r="AZ35" s="89">
        <v>1.5343556489000001</v>
      </c>
      <c r="BA35" s="89">
        <f t="shared" si="13"/>
        <v>1.4250456211</v>
      </c>
      <c r="BB35" s="90">
        <f t="shared" si="14"/>
        <v>1.3931683884599999</v>
      </c>
    </row>
    <row r="36" spans="1:54" s="2" customFormat="1" ht="15.6" x14ac:dyDescent="0.3">
      <c r="A36" s="1"/>
      <c r="B36" s="91" t="s">
        <v>100</v>
      </c>
      <c r="C36" s="92" t="s">
        <v>123</v>
      </c>
      <c r="D36" s="92" t="s">
        <v>31</v>
      </c>
      <c r="E36" s="93">
        <v>1949.9935267000001</v>
      </c>
      <c r="F36" s="26"/>
      <c r="G36" s="94">
        <v>-1.2395914946</v>
      </c>
      <c r="H36" s="95">
        <v>-1.9759123359999999</v>
      </c>
      <c r="I36" s="95">
        <v>-5.2761225587</v>
      </c>
      <c r="J36" s="95">
        <v>-2.3377683889999998</v>
      </c>
      <c r="K36" s="95">
        <v>-0.29872862616000001</v>
      </c>
      <c r="L36" s="95">
        <f t="shared" si="0"/>
        <v>-1.9759123359999999</v>
      </c>
      <c r="M36" s="96" t="str">
        <f t="shared" si="9"/>
        <v>-x-</v>
      </c>
      <c r="N36" s="26"/>
      <c r="O36" s="94">
        <v>43.384275234999997</v>
      </c>
      <c r="P36" s="95">
        <v>18.859657677000001</v>
      </c>
      <c r="Q36" s="95">
        <v>7.4852080555000002</v>
      </c>
      <c r="R36" s="95">
        <v>7.0200549645999999</v>
      </c>
      <c r="S36" s="95">
        <v>6.3632396255000003</v>
      </c>
      <c r="T36" s="95">
        <f t="shared" si="1"/>
        <v>7.4852080555000002</v>
      </c>
      <c r="U36" s="96">
        <f t="shared" si="2"/>
        <v>16.622487111520002</v>
      </c>
      <c r="V36" s="26"/>
      <c r="W36" s="97">
        <v>0.35402188425999997</v>
      </c>
      <c r="X36" s="98">
        <v>0.74950741320000003</v>
      </c>
      <c r="Y36" s="98">
        <v>0.85850187946000001</v>
      </c>
      <c r="Z36" s="98">
        <v>0.81715930852999996</v>
      </c>
      <c r="AA36" s="98">
        <v>0.93992362957999998</v>
      </c>
      <c r="AB36" s="98">
        <f t="shared" si="3"/>
        <v>0.81715930852999996</v>
      </c>
      <c r="AC36" s="99">
        <f t="shared" si="4"/>
        <v>0.743822823006</v>
      </c>
      <c r="AD36" s="26"/>
      <c r="AE36" s="94">
        <v>-0.94924379349999999</v>
      </c>
      <c r="AF36" s="95">
        <v>-0.45409525439999998</v>
      </c>
      <c r="AG36" s="95">
        <v>-0.20134118865</v>
      </c>
      <c r="AH36" s="95">
        <v>-0.26092434587000002</v>
      </c>
      <c r="AI36" s="95">
        <v>-7.4522332302999997E-2</v>
      </c>
      <c r="AJ36" s="95">
        <f t="shared" si="10"/>
        <v>-7.4522332302999997E-2</v>
      </c>
      <c r="AK36" s="100">
        <f t="shared" si="11"/>
        <v>1</v>
      </c>
      <c r="AL36" s="96" t="str">
        <f t="shared" si="12"/>
        <v>-x-</v>
      </c>
      <c r="AM36" s="26"/>
      <c r="AN36" s="94">
        <v>2.3381473741000001</v>
      </c>
      <c r="AO36" s="95">
        <v>0.83451842579000002</v>
      </c>
      <c r="AP36" s="95">
        <v>0.23898174144000001</v>
      </c>
      <c r="AQ36" s="95">
        <v>0.29992601701999999</v>
      </c>
      <c r="AR36" s="95">
        <v>0.10442817787</v>
      </c>
      <c r="AS36" s="95">
        <f t="shared" si="5"/>
        <v>0.29992601701999999</v>
      </c>
      <c r="AT36" s="96">
        <f t="shared" si="6"/>
        <v>0.76320034724399988</v>
      </c>
      <c r="AU36" s="26"/>
      <c r="AV36" s="101"/>
      <c r="AW36" s="102">
        <v>2.0441225432999999</v>
      </c>
      <c r="AX36" s="102">
        <v>2.1571934497999998</v>
      </c>
      <c r="AY36" s="102">
        <v>2.2082582486</v>
      </c>
      <c r="AZ36" s="102">
        <v>2.1576550262</v>
      </c>
      <c r="BA36" s="102">
        <f t="shared" si="13"/>
        <v>2.1574242379999999</v>
      </c>
      <c r="BB36" s="103">
        <f t="shared" si="14"/>
        <v>2.141807316975</v>
      </c>
    </row>
    <row r="37" spans="1:54" s="2" customFormat="1" ht="15.6" x14ac:dyDescent="0.3">
      <c r="A37" s="1"/>
      <c r="B37" s="62" t="s">
        <v>89</v>
      </c>
      <c r="C37" s="63" t="s">
        <v>18</v>
      </c>
      <c r="D37" s="63" t="s">
        <v>19</v>
      </c>
      <c r="E37" s="64">
        <v>35517.39516</v>
      </c>
      <c r="F37" s="26"/>
      <c r="G37" s="68">
        <v>7.5664123437999997</v>
      </c>
      <c r="H37" s="69">
        <v>5.9156324932000004</v>
      </c>
      <c r="I37" s="69">
        <v>5.9902174277000002</v>
      </c>
      <c r="J37" s="69">
        <v>4.3825174483999998</v>
      </c>
      <c r="K37" s="69">
        <v>5.4983286804000002</v>
      </c>
      <c r="L37" s="69">
        <f t="shared" si="0"/>
        <v>5.9156324932000004</v>
      </c>
      <c r="M37" s="70">
        <f t="shared" si="9"/>
        <v>5.8706216787000001</v>
      </c>
      <c r="N37" s="26"/>
      <c r="O37" s="68">
        <v>5.7221645442</v>
      </c>
      <c r="P37" s="69">
        <v>4.2482044825000003</v>
      </c>
      <c r="Q37" s="69">
        <v>5.1826023177999998</v>
      </c>
      <c r="R37" s="69">
        <v>4.1712924436999996</v>
      </c>
      <c r="S37" s="69">
        <v>5.0029295309000004</v>
      </c>
      <c r="T37" s="69">
        <f t="shared" si="1"/>
        <v>5.0029295309000004</v>
      </c>
      <c r="U37" s="70">
        <f t="shared" si="2"/>
        <v>4.86543866382</v>
      </c>
      <c r="V37" s="26"/>
      <c r="W37" s="77">
        <v>0.39920996450000001</v>
      </c>
      <c r="X37" s="78">
        <v>0.31034101142999998</v>
      </c>
      <c r="Y37" s="78">
        <v>0.27280848401000002</v>
      </c>
      <c r="Z37" s="78">
        <v>0.26022753607999999</v>
      </c>
      <c r="AA37" s="78">
        <v>0.24688787749999999</v>
      </c>
      <c r="AB37" s="78">
        <f t="shared" si="3"/>
        <v>0.27280848401000002</v>
      </c>
      <c r="AC37" s="79">
        <f t="shared" si="4"/>
        <v>0.297894974704</v>
      </c>
      <c r="AD37" s="26"/>
      <c r="AE37" s="68">
        <v>1.2402822966</v>
      </c>
      <c r="AF37" s="69">
        <v>1.1405721851999999</v>
      </c>
      <c r="AG37" s="69">
        <v>1.1256577015</v>
      </c>
      <c r="AH37" s="69">
        <v>1.0248604876</v>
      </c>
      <c r="AI37" s="69">
        <v>1.2290241353</v>
      </c>
      <c r="AJ37" s="69">
        <f t="shared" si="10"/>
        <v>1.2402822966</v>
      </c>
      <c r="AK37" s="84">
        <f t="shared" si="11"/>
        <v>0.99092290413975748</v>
      </c>
      <c r="AL37" s="70">
        <f t="shared" si="12"/>
        <v>1.1520793612399998</v>
      </c>
      <c r="AM37" s="26"/>
      <c r="AN37" s="68">
        <v>0.85902011218999996</v>
      </c>
      <c r="AO37" s="69">
        <v>0.65955413934999996</v>
      </c>
      <c r="AP37" s="69">
        <v>0.71131303787</v>
      </c>
      <c r="AQ37" s="69">
        <v>0.68554098669999997</v>
      </c>
      <c r="AR37" s="69">
        <v>0.86551909163999996</v>
      </c>
      <c r="AS37" s="69">
        <f t="shared" si="5"/>
        <v>0.71131303787</v>
      </c>
      <c r="AT37" s="70">
        <f t="shared" si="6"/>
        <v>0.75618947354999999</v>
      </c>
      <c r="AU37" s="26"/>
      <c r="AV37" s="88">
        <v>1.2471665692</v>
      </c>
      <c r="AW37" s="89">
        <v>1.1612915725999999</v>
      </c>
      <c r="AX37" s="89">
        <v>1.1071037032</v>
      </c>
      <c r="AY37" s="89">
        <v>0.97032404674999995</v>
      </c>
      <c r="AZ37" s="89">
        <v>1.0119874619</v>
      </c>
      <c r="BA37" s="89">
        <f t="shared" si="13"/>
        <v>1.1071037032</v>
      </c>
      <c r="BB37" s="90">
        <f t="shared" si="14"/>
        <v>1.09957467073</v>
      </c>
    </row>
    <row r="38" spans="1:54" s="2" customFormat="1" ht="15.6" x14ac:dyDescent="0.3">
      <c r="A38" s="1"/>
      <c r="B38" s="91" t="s">
        <v>90</v>
      </c>
      <c r="C38" s="92" t="s">
        <v>23</v>
      </c>
      <c r="D38" s="92" t="s">
        <v>24</v>
      </c>
      <c r="E38" s="93">
        <v>36827.152289999998</v>
      </c>
      <c r="F38" s="26"/>
      <c r="G38" s="94">
        <v>-1.8016878973999999</v>
      </c>
      <c r="H38" s="95">
        <v>-66.381549820000004</v>
      </c>
      <c r="I38" s="95">
        <v>-11.02346992</v>
      </c>
      <c r="J38" s="95">
        <v>20.99195194</v>
      </c>
      <c r="K38" s="95">
        <v>19.265919698000001</v>
      </c>
      <c r="L38" s="95">
        <f t="shared" si="0"/>
        <v>-1.8016878973999999</v>
      </c>
      <c r="M38" s="96">
        <f t="shared" si="9"/>
        <v>20.128935818999999</v>
      </c>
      <c r="N38" s="26"/>
      <c r="O38" s="94">
        <v>-121.69826897</v>
      </c>
      <c r="P38" s="95">
        <v>12.36374693</v>
      </c>
      <c r="Q38" s="95">
        <v>31.13419876</v>
      </c>
      <c r="R38" s="95">
        <v>7.7928164557999997</v>
      </c>
      <c r="S38" s="95">
        <v>13.999559224</v>
      </c>
      <c r="T38" s="95">
        <f t="shared" si="1"/>
        <v>12.36374693</v>
      </c>
      <c r="U38" s="96">
        <f t="shared" si="2"/>
        <v>16.322580342449999</v>
      </c>
      <c r="V38" s="26"/>
      <c r="W38" s="97">
        <v>0.78011537655999996</v>
      </c>
      <c r="X38" s="98">
        <v>0.55206230426000003</v>
      </c>
      <c r="Y38" s="98">
        <v>0.61387697791999996</v>
      </c>
      <c r="Z38" s="98">
        <v>0.45932337455</v>
      </c>
      <c r="AA38" s="98">
        <v>0.28647443678000001</v>
      </c>
      <c r="AB38" s="98">
        <f t="shared" si="3"/>
        <v>0.55206230426000003</v>
      </c>
      <c r="AC38" s="99">
        <f t="shared" si="4"/>
        <v>0.53837049401399995</v>
      </c>
      <c r="AD38" s="26"/>
      <c r="AE38" s="94">
        <v>0.44358305842000001</v>
      </c>
      <c r="AF38" s="95">
        <v>1.2247887829999999</v>
      </c>
      <c r="AG38" s="95">
        <v>0.78471609255999997</v>
      </c>
      <c r="AH38" s="95">
        <v>1.2192774244</v>
      </c>
      <c r="AI38" s="95">
        <v>2.3138971857000001</v>
      </c>
      <c r="AJ38" s="95">
        <f t="shared" si="10"/>
        <v>2.3138971857000001</v>
      </c>
      <c r="AK38" s="100">
        <f t="shared" si="11"/>
        <v>1</v>
      </c>
      <c r="AL38" s="96">
        <f t="shared" si="12"/>
        <v>1.1972525088160002</v>
      </c>
      <c r="AM38" s="26"/>
      <c r="AN38" s="94">
        <v>0.33168755417000001</v>
      </c>
      <c r="AO38" s="95">
        <v>0.80472644615</v>
      </c>
      <c r="AP38" s="95">
        <v>0.44832192826</v>
      </c>
      <c r="AQ38" s="95">
        <v>0.62995431573000005</v>
      </c>
      <c r="AR38" s="95">
        <v>1.3003959078</v>
      </c>
      <c r="AS38" s="95">
        <f t="shared" si="5"/>
        <v>0.62995431573000005</v>
      </c>
      <c r="AT38" s="96">
        <f t="shared" si="6"/>
        <v>0.70301723042199993</v>
      </c>
      <c r="AU38" s="26"/>
      <c r="AV38" s="101">
        <v>0.72594841889999995</v>
      </c>
      <c r="AW38" s="102">
        <v>0.88691033054000001</v>
      </c>
      <c r="AX38" s="102">
        <v>0.76517859060000004</v>
      </c>
      <c r="AY38" s="102">
        <v>0.88034809584999996</v>
      </c>
      <c r="AZ38" s="102">
        <v>0.91660755276000005</v>
      </c>
      <c r="BA38" s="102">
        <f t="shared" si="13"/>
        <v>0.88034809584999996</v>
      </c>
      <c r="BB38" s="103">
        <f t="shared" si="14"/>
        <v>0.83499859773000007</v>
      </c>
    </row>
    <row r="39" spans="1:54" s="2" customFormat="1" ht="15.6" x14ac:dyDescent="0.3">
      <c r="A39" s="1"/>
      <c r="B39" s="62" t="s">
        <v>91</v>
      </c>
      <c r="C39" s="63" t="s">
        <v>104</v>
      </c>
      <c r="D39" s="63" t="s">
        <v>101</v>
      </c>
      <c r="E39" s="64">
        <v>8404.7468470000003</v>
      </c>
      <c r="F39" s="26"/>
      <c r="G39" s="68">
        <v>15.081107956</v>
      </c>
      <c r="H39" s="69">
        <v>17.052091690000001</v>
      </c>
      <c r="I39" s="69">
        <v>25.022720847999999</v>
      </c>
      <c r="J39" s="69">
        <v>14.617034904</v>
      </c>
      <c r="K39" s="69">
        <v>8.9122811760000005</v>
      </c>
      <c r="L39" s="69">
        <f t="shared" si="0"/>
        <v>15.081107956</v>
      </c>
      <c r="M39" s="70">
        <f t="shared" si="9"/>
        <v>16.137047314799997</v>
      </c>
      <c r="N39" s="26"/>
      <c r="O39" s="68">
        <v>12.185488082000001</v>
      </c>
      <c r="P39" s="69">
        <v>12.870743033</v>
      </c>
      <c r="Q39" s="69">
        <v>15.111926274</v>
      </c>
      <c r="R39" s="69">
        <v>8.9846652975999994</v>
      </c>
      <c r="S39" s="69">
        <v>5.6352048125999996</v>
      </c>
      <c r="T39" s="69">
        <f t="shared" si="1"/>
        <v>12.185488082000001</v>
      </c>
      <c r="U39" s="70">
        <f t="shared" si="2"/>
        <v>10.957605499840001</v>
      </c>
      <c r="V39" s="26"/>
      <c r="W39" s="77">
        <v>0.12128627281</v>
      </c>
      <c r="X39" s="78">
        <v>0.17038101343000001</v>
      </c>
      <c r="Y39" s="78">
        <v>0.15600907434</v>
      </c>
      <c r="Z39" s="78">
        <v>0.14317845972000001</v>
      </c>
      <c r="AA39" s="78">
        <v>0.23328763350000001</v>
      </c>
      <c r="AB39" s="78">
        <f t="shared" si="3"/>
        <v>0.15600907434</v>
      </c>
      <c r="AC39" s="79">
        <f t="shared" si="4"/>
        <v>0.16482849076</v>
      </c>
      <c r="AD39" s="26"/>
      <c r="AE39" s="68">
        <v>1.7323362689999999</v>
      </c>
      <c r="AF39" s="69">
        <v>1.2238955018</v>
      </c>
      <c r="AG39" s="69">
        <v>1.7954778562</v>
      </c>
      <c r="AH39" s="69">
        <v>1.7084488162</v>
      </c>
      <c r="AI39" s="69">
        <v>1.0844607954000001</v>
      </c>
      <c r="AJ39" s="69">
        <f t="shared" si="10"/>
        <v>1.7954778562</v>
      </c>
      <c r="AK39" s="84">
        <f t="shared" si="11"/>
        <v>0.60399563918609589</v>
      </c>
      <c r="AL39" s="70">
        <f t="shared" si="12"/>
        <v>1.5089238477199998</v>
      </c>
      <c r="AM39" s="26"/>
      <c r="AN39" s="68">
        <v>1.5883592837</v>
      </c>
      <c r="AO39" s="69">
        <v>1.1019985772000001</v>
      </c>
      <c r="AP39" s="69">
        <v>1.190312842</v>
      </c>
      <c r="AQ39" s="69">
        <v>1.1982611645000001</v>
      </c>
      <c r="AR39" s="69">
        <v>0.82020853621000001</v>
      </c>
      <c r="AS39" s="69">
        <f t="shared" si="5"/>
        <v>1.190312842</v>
      </c>
      <c r="AT39" s="70">
        <f t="shared" si="6"/>
        <v>1.1798280807219999</v>
      </c>
      <c r="AU39" s="26"/>
      <c r="AV39" s="88">
        <v>0.75405469679000003</v>
      </c>
      <c r="AW39" s="89">
        <v>0.77944695569</v>
      </c>
      <c r="AX39" s="89">
        <v>0.77868460778000004</v>
      </c>
      <c r="AY39" s="89">
        <v>0.88634063930999996</v>
      </c>
      <c r="AZ39" s="89">
        <v>0.88032473037000003</v>
      </c>
      <c r="BA39" s="89">
        <f t="shared" si="13"/>
        <v>0.77944695569</v>
      </c>
      <c r="BB39" s="90">
        <f t="shared" si="14"/>
        <v>0.81577032598800003</v>
      </c>
    </row>
    <row r="40" spans="1:54" s="2" customFormat="1" ht="15.6" x14ac:dyDescent="0.3">
      <c r="A40" s="1"/>
      <c r="B40" s="91" t="s">
        <v>122</v>
      </c>
      <c r="C40" s="92" t="s">
        <v>124</v>
      </c>
      <c r="D40" s="92" t="s">
        <v>6</v>
      </c>
      <c r="E40" s="93">
        <v>1015.4998241</v>
      </c>
      <c r="F40" s="26"/>
      <c r="G40" s="94">
        <v>-191.50057318</v>
      </c>
      <c r="H40" s="95">
        <v>41.606120894999997</v>
      </c>
      <c r="I40" s="95">
        <v>-0.67128032815000005</v>
      </c>
      <c r="J40" s="95">
        <v>-0.36148551899999998</v>
      </c>
      <c r="K40" s="95">
        <v>-6.6973959910000005E-2</v>
      </c>
      <c r="L40" s="95">
        <f t="shared" si="0"/>
        <v>-0.36148551899999998</v>
      </c>
      <c r="M40" s="96">
        <f t="shared" si="9"/>
        <v>41.606120894999997</v>
      </c>
      <c r="N40" s="26"/>
      <c r="O40" s="94">
        <v>49.911093714000003</v>
      </c>
      <c r="P40" s="95">
        <v>16.437578444</v>
      </c>
      <c r="Q40" s="95">
        <v>-4.0931252581999997</v>
      </c>
      <c r="R40" s="95">
        <v>-7.2543848428000004</v>
      </c>
      <c r="S40" s="95">
        <v>-83.001638768000007</v>
      </c>
      <c r="T40" s="95">
        <f t="shared" si="1"/>
        <v>-4.0931252581999997</v>
      </c>
      <c r="U40" s="96">
        <f t="shared" si="2"/>
        <v>33.174336079</v>
      </c>
      <c r="V40" s="26"/>
      <c r="W40" s="97">
        <v>0.15495284844000001</v>
      </c>
      <c r="X40" s="98">
        <v>0.30295730767000001</v>
      </c>
      <c r="Y40" s="98">
        <v>0.72315152084000001</v>
      </c>
      <c r="Z40" s="98">
        <v>0.96626334441999995</v>
      </c>
      <c r="AA40" s="98">
        <v>0.96651996010999996</v>
      </c>
      <c r="AB40" s="98">
        <f t="shared" si="3"/>
        <v>0.72315152084000001</v>
      </c>
      <c r="AC40" s="99">
        <f t="shared" si="4"/>
        <v>0.62276899629599991</v>
      </c>
      <c r="AD40" s="26"/>
      <c r="AE40" s="94">
        <v>4.4625956582999997</v>
      </c>
      <c r="AF40" s="95">
        <v>1.7845253217999999</v>
      </c>
      <c r="AG40" s="95">
        <v>-0.32660073954000002</v>
      </c>
      <c r="AH40" s="95">
        <v>-2.8467767735E-2</v>
      </c>
      <c r="AI40" s="95">
        <v>-1.5310085140999999E-3</v>
      </c>
      <c r="AJ40" s="95">
        <f t="shared" si="10"/>
        <v>4.4625956582999997</v>
      </c>
      <c r="AK40" s="100">
        <f t="shared" si="11"/>
        <v>-3.4307578623048022E-4</v>
      </c>
      <c r="AL40" s="96">
        <f t="shared" si="12"/>
        <v>3.12356049005</v>
      </c>
      <c r="AM40" s="26"/>
      <c r="AN40" s="94">
        <v>3.9864573788</v>
      </c>
      <c r="AO40" s="95">
        <v>0.99688663549000001</v>
      </c>
      <c r="AP40" s="95">
        <v>0.33582444236999998</v>
      </c>
      <c r="AQ40" s="95">
        <v>5.4965540032999999E-2</v>
      </c>
      <c r="AR40" s="95">
        <v>3.1492599890000001E-3</v>
      </c>
      <c r="AS40" s="95">
        <f t="shared" si="5"/>
        <v>0.33582444236999998</v>
      </c>
      <c r="AT40" s="96">
        <f t="shared" si="6"/>
        <v>1.0754566513363999</v>
      </c>
      <c r="AU40" s="26"/>
      <c r="AV40" s="101">
        <v>1.2227525069</v>
      </c>
      <c r="AW40" s="102">
        <v>1.1207063765</v>
      </c>
      <c r="AX40" s="102">
        <v>1.1814841209</v>
      </c>
      <c r="AY40" s="102">
        <v>1.2057254405</v>
      </c>
      <c r="AZ40" s="102">
        <v>0.76423959676999997</v>
      </c>
      <c r="BA40" s="102">
        <f t="shared" si="13"/>
        <v>1.1814841209</v>
      </c>
      <c r="BB40" s="103">
        <f t="shared" si="14"/>
        <v>1.0989816083139998</v>
      </c>
    </row>
    <row r="41" spans="1:54" s="2" customFormat="1" ht="15.6" x14ac:dyDescent="0.3">
      <c r="A41" s="1"/>
      <c r="B41" s="62" t="s">
        <v>115</v>
      </c>
      <c r="C41" s="63" t="s">
        <v>116</v>
      </c>
      <c r="D41" s="63" t="s">
        <v>43</v>
      </c>
      <c r="E41" s="64">
        <v>18929.84691</v>
      </c>
      <c r="F41" s="26"/>
      <c r="G41" s="68">
        <v>-100.38834807000001</v>
      </c>
      <c r="H41" s="69">
        <v>33.410227718999998</v>
      </c>
      <c r="I41" s="69">
        <v>-5.5732615175999998</v>
      </c>
      <c r="J41" s="69">
        <v>7.8121130562000003</v>
      </c>
      <c r="K41" s="69">
        <v>7.3556793321000002</v>
      </c>
      <c r="L41" s="69">
        <f t="shared" si="0"/>
        <v>7.3556793321000002</v>
      </c>
      <c r="M41" s="70">
        <f t="shared" si="9"/>
        <v>16.1926733691</v>
      </c>
      <c r="N41" s="26"/>
      <c r="O41" s="68">
        <v>22.141532606999998</v>
      </c>
      <c r="P41" s="69">
        <v>10.668251817</v>
      </c>
      <c r="Q41" s="69">
        <v>11.039221301</v>
      </c>
      <c r="R41" s="69">
        <v>15.122667221</v>
      </c>
      <c r="S41" s="69">
        <v>13.534819206</v>
      </c>
      <c r="T41" s="69">
        <f t="shared" si="1"/>
        <v>13.534819206</v>
      </c>
      <c r="U41" s="70">
        <f t="shared" si="2"/>
        <v>14.501298430399999</v>
      </c>
      <c r="V41" s="26"/>
      <c r="W41" s="77">
        <v>0.16072768624</v>
      </c>
      <c r="X41" s="78">
        <v>0.26673965212</v>
      </c>
      <c r="Y41" s="78">
        <v>0.46019065363</v>
      </c>
      <c r="Z41" s="78">
        <v>0.20766361524999999</v>
      </c>
      <c r="AA41" s="78">
        <v>0.23285281571999999</v>
      </c>
      <c r="AB41" s="78">
        <f t="shared" si="3"/>
        <v>0.23285281571999999</v>
      </c>
      <c r="AC41" s="79">
        <f t="shared" si="4"/>
        <v>0.26563488459200002</v>
      </c>
      <c r="AD41" s="26"/>
      <c r="AE41" s="68">
        <v>2.6377097635000002</v>
      </c>
      <c r="AF41" s="69">
        <v>1.2246467508000001</v>
      </c>
      <c r="AG41" s="69">
        <v>0.71392602983999998</v>
      </c>
      <c r="AH41" s="69">
        <v>1.0093423333</v>
      </c>
      <c r="AI41" s="69">
        <v>0.85125117217000001</v>
      </c>
      <c r="AJ41" s="69">
        <f t="shared" si="10"/>
        <v>2.6377097635000002</v>
      </c>
      <c r="AK41" s="84">
        <f t="shared" si="11"/>
        <v>0.32272359300079601</v>
      </c>
      <c r="AL41" s="70">
        <f t="shared" si="12"/>
        <v>1.2873752099219999</v>
      </c>
      <c r="AM41" s="26"/>
      <c r="AN41" s="68">
        <v>1.7678386252</v>
      </c>
      <c r="AO41" s="69">
        <v>0.87172550953000005</v>
      </c>
      <c r="AP41" s="69">
        <v>0.43844912120000001</v>
      </c>
      <c r="AQ41" s="69">
        <v>0.86886644329999996</v>
      </c>
      <c r="AR41" s="69">
        <v>0.75143083455000004</v>
      </c>
      <c r="AS41" s="69">
        <f t="shared" si="5"/>
        <v>0.86886644329999996</v>
      </c>
      <c r="AT41" s="70">
        <f t="shared" si="6"/>
        <v>0.93966210675600004</v>
      </c>
      <c r="AU41" s="26"/>
      <c r="AV41" s="88">
        <v>1.0660838954</v>
      </c>
      <c r="AW41" s="89">
        <v>1.1846652302</v>
      </c>
      <c r="AX41" s="89">
        <v>1.2535665007000001</v>
      </c>
      <c r="AY41" s="89">
        <v>1.4647620970999999</v>
      </c>
      <c r="AZ41" s="89">
        <v>1.4592352820000001</v>
      </c>
      <c r="BA41" s="89">
        <f t="shared" si="13"/>
        <v>1.2535665007000001</v>
      </c>
      <c r="BB41" s="90">
        <f t="shared" si="14"/>
        <v>1.2856626010799999</v>
      </c>
    </row>
    <row r="42" spans="1:54" s="2" customFormat="1" ht="15.6" x14ac:dyDescent="0.3">
      <c r="A42" s="1"/>
      <c r="B42" s="91" t="s">
        <v>92</v>
      </c>
      <c r="C42" s="92" t="s">
        <v>21</v>
      </c>
      <c r="D42" s="92" t="s">
        <v>117</v>
      </c>
      <c r="E42" s="93">
        <v>24112.880695</v>
      </c>
      <c r="F42" s="26"/>
      <c r="G42" s="94">
        <v>34.345570029999998</v>
      </c>
      <c r="H42" s="95">
        <v>6.4162318692999998</v>
      </c>
      <c r="I42" s="95">
        <v>27.207252942</v>
      </c>
      <c r="J42" s="95">
        <v>33.025026715000003</v>
      </c>
      <c r="K42" s="95">
        <v>9.2253973112000001</v>
      </c>
      <c r="L42" s="95">
        <f t="shared" si="0"/>
        <v>27.207252942</v>
      </c>
      <c r="M42" s="96">
        <f t="shared" si="9"/>
        <v>22.043895773499997</v>
      </c>
      <c r="N42" s="26"/>
      <c r="O42" s="94">
        <v>13.273501505</v>
      </c>
      <c r="P42" s="95">
        <v>8.0210597774999997</v>
      </c>
      <c r="Q42" s="95">
        <v>9.4429242594999998</v>
      </c>
      <c r="R42" s="95">
        <v>6.9434336545999997</v>
      </c>
      <c r="S42" s="95">
        <v>7.0847056569999998</v>
      </c>
      <c r="T42" s="95">
        <f t="shared" si="1"/>
        <v>8.0210597774999997</v>
      </c>
      <c r="U42" s="96">
        <f t="shared" si="2"/>
        <v>8.9531249707200011</v>
      </c>
      <c r="V42" s="26"/>
      <c r="W42" s="97">
        <v>0.34870081982000001</v>
      </c>
      <c r="X42" s="98">
        <v>0.54692812399000001</v>
      </c>
      <c r="Y42" s="98">
        <v>0.63880865506999995</v>
      </c>
      <c r="Z42" s="98">
        <v>0.63232420287000002</v>
      </c>
      <c r="AA42" s="98">
        <v>0.74017899911999996</v>
      </c>
      <c r="AB42" s="98">
        <f t="shared" si="3"/>
        <v>0.63232420287000002</v>
      </c>
      <c r="AC42" s="99">
        <f t="shared" si="4"/>
        <v>0.58138816017399997</v>
      </c>
      <c r="AD42" s="26"/>
      <c r="AE42" s="94">
        <v>2.6700463789</v>
      </c>
      <c r="AF42" s="95">
        <v>2.7495259067000002</v>
      </c>
      <c r="AG42" s="95">
        <v>1.5473096340000001</v>
      </c>
      <c r="AH42" s="95">
        <v>1.7253811796</v>
      </c>
      <c r="AI42" s="95">
        <v>1.2187878081000001</v>
      </c>
      <c r="AJ42" s="95">
        <f t="shared" si="10"/>
        <v>2.7495259067000002</v>
      </c>
      <c r="AK42" s="100">
        <f t="shared" si="11"/>
        <v>0.44327198559216252</v>
      </c>
      <c r="AL42" s="96">
        <f t="shared" si="12"/>
        <v>1.9822101814599999</v>
      </c>
      <c r="AM42" s="26"/>
      <c r="AN42" s="94">
        <v>2.1658161161999998</v>
      </c>
      <c r="AO42" s="95">
        <v>1.5773773251000001</v>
      </c>
      <c r="AP42" s="95">
        <v>0.80520179623999999</v>
      </c>
      <c r="AQ42" s="95">
        <v>0.91572506579000001</v>
      </c>
      <c r="AR42" s="95">
        <v>0.59927608183000003</v>
      </c>
      <c r="AS42" s="95">
        <f t="shared" si="5"/>
        <v>0.91572506579000001</v>
      </c>
      <c r="AT42" s="96">
        <f t="shared" si="6"/>
        <v>1.2126792770320001</v>
      </c>
      <c r="AU42" s="26"/>
      <c r="AV42" s="101">
        <v>0.86195324392999995</v>
      </c>
      <c r="AW42" s="102">
        <v>0.91770890816999995</v>
      </c>
      <c r="AX42" s="102">
        <v>0.95620097524000003</v>
      </c>
      <c r="AY42" s="102">
        <v>1.0981190126</v>
      </c>
      <c r="AZ42" s="102">
        <v>1.0457837234</v>
      </c>
      <c r="BA42" s="102">
        <f t="shared" si="13"/>
        <v>0.95620097524000003</v>
      </c>
      <c r="BB42" s="103">
        <f t="shared" si="14"/>
        <v>0.97595317266799986</v>
      </c>
    </row>
    <row r="43" spans="1:54" s="2" customFormat="1" ht="15.6" x14ac:dyDescent="0.3">
      <c r="A43" s="1"/>
      <c r="B43" s="62" t="s">
        <v>93</v>
      </c>
      <c r="C43" s="63" t="s">
        <v>55</v>
      </c>
      <c r="D43" s="63" t="s">
        <v>30</v>
      </c>
      <c r="E43" s="64">
        <v>7663.9008728999997</v>
      </c>
      <c r="F43" s="26"/>
      <c r="G43" s="68">
        <v>26.702062720000001</v>
      </c>
      <c r="H43" s="69">
        <v>2.0567587299999999</v>
      </c>
      <c r="I43" s="69">
        <v>5.4554887880000003</v>
      </c>
      <c r="J43" s="69">
        <v>8.2214706687000003</v>
      </c>
      <c r="K43" s="69">
        <v>14.637173012</v>
      </c>
      <c r="L43" s="69">
        <f t="shared" si="0"/>
        <v>8.2214706687000003</v>
      </c>
      <c r="M43" s="70">
        <f t="shared" si="9"/>
        <v>11.41459078374</v>
      </c>
      <c r="N43" s="26"/>
      <c r="O43" s="68">
        <v>5.5509143164000001</v>
      </c>
      <c r="P43" s="69">
        <v>1.6106322179999999</v>
      </c>
      <c r="Q43" s="69">
        <v>3.5996611282000002</v>
      </c>
      <c r="R43" s="69">
        <v>7.5065043277000001</v>
      </c>
      <c r="S43" s="69">
        <v>8.1330753650999998</v>
      </c>
      <c r="T43" s="69">
        <f t="shared" si="1"/>
        <v>5.5509143164000001</v>
      </c>
      <c r="U43" s="70">
        <f t="shared" si="2"/>
        <v>5.2801574710799999</v>
      </c>
      <c r="V43" s="26"/>
      <c r="W43" s="77">
        <v>0.24158312711999999</v>
      </c>
      <c r="X43" s="78">
        <v>0.25708232210999998</v>
      </c>
      <c r="Y43" s="78">
        <v>0.40807782593000003</v>
      </c>
      <c r="Z43" s="78">
        <v>0.34219522680999997</v>
      </c>
      <c r="AA43" s="78">
        <v>0.45788373140999999</v>
      </c>
      <c r="AB43" s="78">
        <f t="shared" si="3"/>
        <v>0.34219522680999997</v>
      </c>
      <c r="AC43" s="79">
        <f t="shared" si="4"/>
        <v>0.34136444667599997</v>
      </c>
      <c r="AD43" s="26"/>
      <c r="AE43" s="68">
        <v>1.2092233628</v>
      </c>
      <c r="AF43" s="69">
        <v>0.85800741611999998</v>
      </c>
      <c r="AG43" s="69">
        <v>0.38063225781999999</v>
      </c>
      <c r="AH43" s="69">
        <v>0.47936054189999999</v>
      </c>
      <c r="AI43" s="69">
        <v>0.33148415355999999</v>
      </c>
      <c r="AJ43" s="69">
        <f t="shared" si="10"/>
        <v>1.2092233628</v>
      </c>
      <c r="AK43" s="84">
        <f t="shared" si="11"/>
        <v>0.27412979583229069</v>
      </c>
      <c r="AL43" s="70">
        <f t="shared" si="12"/>
        <v>0.65174154643999993</v>
      </c>
      <c r="AM43" s="26"/>
      <c r="AN43" s="68">
        <v>1.1166597906</v>
      </c>
      <c r="AO43" s="69">
        <v>0.55298038742</v>
      </c>
      <c r="AP43" s="69">
        <v>0.27143243039999998</v>
      </c>
      <c r="AQ43" s="69">
        <v>0.41375328624000002</v>
      </c>
      <c r="AR43" s="69">
        <v>0.30126469531</v>
      </c>
      <c r="AS43" s="69">
        <f t="shared" si="5"/>
        <v>0.41375328624000002</v>
      </c>
      <c r="AT43" s="70">
        <f t="shared" si="6"/>
        <v>0.53121811799399998</v>
      </c>
      <c r="AU43" s="26"/>
      <c r="AV43" s="88">
        <v>2.1305205412000001</v>
      </c>
      <c r="AW43" s="89">
        <v>1.4832088523</v>
      </c>
      <c r="AX43" s="89">
        <v>1.3463785775999999</v>
      </c>
      <c r="AY43" s="89">
        <v>1.2179522116999999</v>
      </c>
      <c r="AZ43" s="89">
        <v>1.2062361388</v>
      </c>
      <c r="BA43" s="89">
        <f t="shared" si="13"/>
        <v>1.3463785775999999</v>
      </c>
      <c r="BB43" s="90">
        <f t="shared" si="14"/>
        <v>1.4768592643199998</v>
      </c>
    </row>
    <row r="44" spans="1:54" s="2" customFormat="1" ht="15.6" x14ac:dyDescent="0.3">
      <c r="A44" s="1"/>
      <c r="B44" s="91" t="s">
        <v>94</v>
      </c>
      <c r="C44" s="92" t="s">
        <v>26</v>
      </c>
      <c r="D44" s="92" t="s">
        <v>19</v>
      </c>
      <c r="E44" s="93">
        <v>38121.004790999999</v>
      </c>
      <c r="F44" s="26"/>
      <c r="G44" s="94">
        <v>7.8647454912999999</v>
      </c>
      <c r="H44" s="95">
        <v>6.0500114278000003</v>
      </c>
      <c r="I44" s="95">
        <v>21.391571077999998</v>
      </c>
      <c r="J44" s="95">
        <v>19.315935720999999</v>
      </c>
      <c r="K44" s="95">
        <v>16.880515774999999</v>
      </c>
      <c r="L44" s="95">
        <f t="shared" si="0"/>
        <v>16.880515774999999</v>
      </c>
      <c r="M44" s="96">
        <f t="shared" si="9"/>
        <v>14.300555898620001</v>
      </c>
      <c r="N44" s="26"/>
      <c r="O44" s="94">
        <v>6.3031078002000003</v>
      </c>
      <c r="P44" s="95">
        <v>6.5761276929000001</v>
      </c>
      <c r="Q44" s="95">
        <v>9.2796382211000008</v>
      </c>
      <c r="R44" s="95">
        <v>7.7573966872</v>
      </c>
      <c r="S44" s="95">
        <v>7.4281624689000001</v>
      </c>
      <c r="T44" s="95">
        <f t="shared" si="1"/>
        <v>7.4281624689000001</v>
      </c>
      <c r="U44" s="96">
        <f t="shared" si="2"/>
        <v>7.4688865740600008</v>
      </c>
      <c r="V44" s="26"/>
      <c r="W44" s="97">
        <v>0.43216991994999998</v>
      </c>
      <c r="X44" s="98">
        <v>0.53369212426000001</v>
      </c>
      <c r="Y44" s="98">
        <v>0.58080823756</v>
      </c>
      <c r="Z44" s="98">
        <v>0.53793873325999997</v>
      </c>
      <c r="AA44" s="98">
        <v>0.55496680107999996</v>
      </c>
      <c r="AB44" s="98">
        <f t="shared" si="3"/>
        <v>0.53793873325999997</v>
      </c>
      <c r="AC44" s="99">
        <f t="shared" si="4"/>
        <v>0.52791516322199994</v>
      </c>
      <c r="AD44" s="26"/>
      <c r="AE44" s="94">
        <v>2.2338784473</v>
      </c>
      <c r="AF44" s="95">
        <v>1.7399591510000001</v>
      </c>
      <c r="AG44" s="95">
        <v>1.7890400177000001</v>
      </c>
      <c r="AH44" s="95">
        <v>1.8915993504999999</v>
      </c>
      <c r="AI44" s="95">
        <v>1.6678655938</v>
      </c>
      <c r="AJ44" s="95">
        <f t="shared" si="10"/>
        <v>2.2338784473</v>
      </c>
      <c r="AK44" s="100">
        <f t="shared" si="11"/>
        <v>0.7466232533000543</v>
      </c>
      <c r="AL44" s="96">
        <f t="shared" si="12"/>
        <v>1.8644685120600002</v>
      </c>
      <c r="AM44" s="26"/>
      <c r="AN44" s="94">
        <v>1.3078942176999999</v>
      </c>
      <c r="AO44" s="95">
        <v>0.92207564402999997</v>
      </c>
      <c r="AP44" s="95">
        <v>1.0832280402000001</v>
      </c>
      <c r="AQ44" s="95">
        <v>0.97821021468000002</v>
      </c>
      <c r="AR44" s="95">
        <v>0.87719376247000003</v>
      </c>
      <c r="AS44" s="95">
        <f t="shared" si="5"/>
        <v>0.97821021468000002</v>
      </c>
      <c r="AT44" s="96">
        <f t="shared" si="6"/>
        <v>1.0337203758159998</v>
      </c>
      <c r="AU44" s="26"/>
      <c r="AV44" s="101">
        <v>0.84826629975000001</v>
      </c>
      <c r="AW44" s="102">
        <v>0.97604517986999995</v>
      </c>
      <c r="AX44" s="102">
        <v>0.93984289265999998</v>
      </c>
      <c r="AY44" s="102">
        <v>0.90223980739999998</v>
      </c>
      <c r="AZ44" s="102">
        <v>0.87901635126</v>
      </c>
      <c r="BA44" s="102">
        <f t="shared" si="13"/>
        <v>0.90223980739999998</v>
      </c>
      <c r="BB44" s="103">
        <f t="shared" si="14"/>
        <v>0.90908210618800001</v>
      </c>
    </row>
    <row r="45" spans="1:54" s="2" customFormat="1" ht="15.6" x14ac:dyDescent="0.3">
      <c r="A45" s="1"/>
      <c r="B45" s="62" t="s">
        <v>95</v>
      </c>
      <c r="C45" s="63" t="s">
        <v>51</v>
      </c>
      <c r="D45" s="63" t="s">
        <v>30</v>
      </c>
      <c r="E45" s="64">
        <v>17597.266677</v>
      </c>
      <c r="F45" s="26"/>
      <c r="G45" s="68">
        <v>11.584931672</v>
      </c>
      <c r="H45" s="69">
        <v>2.8132377276999998</v>
      </c>
      <c r="I45" s="69">
        <v>12.452464567</v>
      </c>
      <c r="J45" s="69">
        <v>-81.931223791999997</v>
      </c>
      <c r="K45" s="69">
        <v>-25.360202044000001</v>
      </c>
      <c r="L45" s="69">
        <f t="shared" si="0"/>
        <v>2.8132377276999998</v>
      </c>
      <c r="M45" s="70">
        <f t="shared" si="9"/>
        <v>8.9502113222333328</v>
      </c>
      <c r="N45" s="26"/>
      <c r="O45" s="68">
        <v>8.1147826531000007</v>
      </c>
      <c r="P45" s="69">
        <v>2.1884742864</v>
      </c>
      <c r="Q45" s="69">
        <v>4.6669449785000001</v>
      </c>
      <c r="R45" s="69">
        <v>6.4832752928000001</v>
      </c>
      <c r="S45" s="69">
        <v>5.8323559971999996</v>
      </c>
      <c r="T45" s="69">
        <f t="shared" si="1"/>
        <v>5.8323559971999996</v>
      </c>
      <c r="U45" s="70">
        <f t="shared" si="2"/>
        <v>5.4571666416000006</v>
      </c>
      <c r="V45" s="26"/>
      <c r="W45" s="77">
        <v>0.44518306709</v>
      </c>
      <c r="X45" s="78">
        <v>0.492258849</v>
      </c>
      <c r="Y45" s="78">
        <v>0.67956195683999998</v>
      </c>
      <c r="Z45" s="78">
        <v>0.63244076047999997</v>
      </c>
      <c r="AA45" s="78">
        <v>0.74297227802999999</v>
      </c>
      <c r="AB45" s="78">
        <f t="shared" si="3"/>
        <v>0.63244076047999997</v>
      </c>
      <c r="AC45" s="79">
        <f t="shared" si="4"/>
        <v>0.59848338228800002</v>
      </c>
      <c r="AD45" s="26"/>
      <c r="AE45" s="68">
        <v>4.4340410137999999</v>
      </c>
      <c r="AF45" s="69">
        <v>1.6505014588</v>
      </c>
      <c r="AG45" s="69">
        <v>0.99000485384000003</v>
      </c>
      <c r="AH45" s="69">
        <v>1.489714368</v>
      </c>
      <c r="AI45" s="69">
        <v>1.2526204424</v>
      </c>
      <c r="AJ45" s="69">
        <f t="shared" si="10"/>
        <v>4.4340410137999999</v>
      </c>
      <c r="AK45" s="84">
        <f t="shared" si="11"/>
        <v>0.28250086963595694</v>
      </c>
      <c r="AL45" s="70">
        <f t="shared" si="12"/>
        <v>1.9633764273680001</v>
      </c>
      <c r="AM45" s="26"/>
      <c r="AN45" s="68">
        <v>1.4621014861999999</v>
      </c>
      <c r="AO45" s="69">
        <v>0.71978641484000006</v>
      </c>
      <c r="AP45" s="69">
        <v>0.43622525447999999</v>
      </c>
      <c r="AQ45" s="69">
        <v>0.57377163797999997</v>
      </c>
      <c r="AR45" s="69">
        <v>0.40245430689</v>
      </c>
      <c r="AS45" s="69">
        <f t="shared" si="5"/>
        <v>0.57377163797999997</v>
      </c>
      <c r="AT45" s="70">
        <f t="shared" si="6"/>
        <v>0.71886782007799999</v>
      </c>
      <c r="AU45" s="26"/>
      <c r="AV45" s="88">
        <v>1.7482799279000001</v>
      </c>
      <c r="AW45" s="89">
        <v>1.3845938716999999</v>
      </c>
      <c r="AX45" s="89">
        <v>1.3129333046</v>
      </c>
      <c r="AY45" s="89">
        <v>1.4077095445000001</v>
      </c>
      <c r="AZ45" s="89">
        <v>1.4199383837999999</v>
      </c>
      <c r="BA45" s="89">
        <f t="shared" si="13"/>
        <v>1.4077095445000001</v>
      </c>
      <c r="BB45" s="90">
        <f t="shared" si="14"/>
        <v>1.4546910065000001</v>
      </c>
    </row>
    <row r="46" spans="1:54" s="2" customFormat="1" ht="15.6" x14ac:dyDescent="0.3">
      <c r="A46" s="1"/>
      <c r="B46" s="91" t="s">
        <v>96</v>
      </c>
      <c r="C46" s="92" t="s">
        <v>42</v>
      </c>
      <c r="D46" s="92" t="s">
        <v>8</v>
      </c>
      <c r="E46" s="93">
        <v>14836.002420999999</v>
      </c>
      <c r="F46" s="26"/>
      <c r="G46" s="94">
        <v>14.574986600000001</v>
      </c>
      <c r="H46" s="95">
        <v>24.500670047</v>
      </c>
      <c r="I46" s="95">
        <v>16.736500288999999</v>
      </c>
      <c r="J46" s="95">
        <v>16.272563157</v>
      </c>
      <c r="K46" s="95">
        <v>13.417835066</v>
      </c>
      <c r="L46" s="95">
        <f t="shared" si="0"/>
        <v>16.272563157</v>
      </c>
      <c r="M46" s="96">
        <f t="shared" si="9"/>
        <v>17.1005110318</v>
      </c>
      <c r="N46" s="26"/>
      <c r="O46" s="94">
        <v>11.595069447</v>
      </c>
      <c r="P46" s="95">
        <v>16.388999704</v>
      </c>
      <c r="Q46" s="95">
        <v>11.571419780999999</v>
      </c>
      <c r="R46" s="95">
        <v>12.124656157</v>
      </c>
      <c r="S46" s="95">
        <v>10.698785121</v>
      </c>
      <c r="T46" s="95">
        <f t="shared" si="1"/>
        <v>11.595069447</v>
      </c>
      <c r="U46" s="96">
        <f t="shared" si="2"/>
        <v>12.475786042000001</v>
      </c>
      <c r="V46" s="26"/>
      <c r="W46" s="97">
        <v>0.18269347546</v>
      </c>
      <c r="X46" s="98">
        <v>0.21455626933999999</v>
      </c>
      <c r="Y46" s="98">
        <v>0.18779279104999999</v>
      </c>
      <c r="Z46" s="98">
        <v>0.16065986199999999</v>
      </c>
      <c r="AA46" s="98">
        <v>0.17346727404000001</v>
      </c>
      <c r="AB46" s="98">
        <f t="shared" si="3"/>
        <v>0.18269347546</v>
      </c>
      <c r="AC46" s="99">
        <f t="shared" si="4"/>
        <v>0.183833934378</v>
      </c>
      <c r="AD46" s="26"/>
      <c r="AE46" s="94">
        <v>2.2414467486</v>
      </c>
      <c r="AF46" s="95">
        <v>1.7403276641000001</v>
      </c>
      <c r="AG46" s="95">
        <v>1.9472824804</v>
      </c>
      <c r="AH46" s="95">
        <v>2.3856332307999999</v>
      </c>
      <c r="AI46" s="95">
        <v>2.0707393277000001</v>
      </c>
      <c r="AJ46" s="95">
        <f t="shared" si="10"/>
        <v>2.3856332307999999</v>
      </c>
      <c r="AK46" s="100">
        <f t="shared" si="11"/>
        <v>0.86800405903366673</v>
      </c>
      <c r="AL46" s="96">
        <f t="shared" si="12"/>
        <v>2.0770858903200002</v>
      </c>
      <c r="AM46" s="26"/>
      <c r="AN46" s="94">
        <v>12.99291324</v>
      </c>
      <c r="AO46" s="95">
        <v>8.6163376372999991</v>
      </c>
      <c r="AP46" s="95">
        <v>7.1621054290000004</v>
      </c>
      <c r="AQ46" s="95">
        <v>8.1812250380999991</v>
      </c>
      <c r="AR46" s="95">
        <v>6.9877282169999999</v>
      </c>
      <c r="AS46" s="95">
        <f t="shared" si="5"/>
        <v>8.1812250380999991</v>
      </c>
      <c r="AT46" s="96">
        <f t="shared" si="6"/>
        <v>8.7880619122799999</v>
      </c>
      <c r="AU46" s="26"/>
      <c r="AV46" s="101">
        <v>1.0091755275000001</v>
      </c>
      <c r="AW46" s="102">
        <v>1.1280267915</v>
      </c>
      <c r="AX46" s="102">
        <v>1.1120040291</v>
      </c>
      <c r="AY46" s="102">
        <v>1.0679461125</v>
      </c>
      <c r="AZ46" s="102">
        <v>1.0541884430999999</v>
      </c>
      <c r="BA46" s="102">
        <f t="shared" si="13"/>
        <v>1.0679461125</v>
      </c>
      <c r="BB46" s="103">
        <f t="shared" si="14"/>
        <v>1.0742681807400001</v>
      </c>
    </row>
    <row r="47" spans="1:54" s="2" customFormat="1" ht="15.6" x14ac:dyDescent="0.3">
      <c r="A47" s="1"/>
      <c r="B47" s="62" t="s">
        <v>97</v>
      </c>
      <c r="C47" s="63" t="s">
        <v>105</v>
      </c>
      <c r="D47" s="63" t="s">
        <v>19</v>
      </c>
      <c r="E47" s="64">
        <v>14497.921579</v>
      </c>
      <c r="F47" s="26"/>
      <c r="G47" s="68">
        <v>25.663211356000001</v>
      </c>
      <c r="H47" s="69">
        <v>9.0876625252000007</v>
      </c>
      <c r="I47" s="69">
        <v>7.6673613958000004</v>
      </c>
      <c r="J47" s="69">
        <v>8.4263907492999994</v>
      </c>
      <c r="K47" s="69">
        <v>8.3443388376000005</v>
      </c>
      <c r="L47" s="69">
        <f t="shared" si="0"/>
        <v>8.4263907492999994</v>
      </c>
      <c r="M47" s="70">
        <f t="shared" si="9"/>
        <v>11.837792972779999</v>
      </c>
      <c r="N47" s="26"/>
      <c r="O47" s="68">
        <v>12.254067783</v>
      </c>
      <c r="P47" s="69">
        <v>6.2424939474999999</v>
      </c>
      <c r="Q47" s="69">
        <v>5.3118654988999996</v>
      </c>
      <c r="R47" s="69">
        <v>5.3489322164999997</v>
      </c>
      <c r="S47" s="69">
        <v>5.3987513919000003</v>
      </c>
      <c r="T47" s="69">
        <f t="shared" si="1"/>
        <v>5.3987513919000003</v>
      </c>
      <c r="U47" s="70">
        <f t="shared" si="2"/>
        <v>6.9112221675600001</v>
      </c>
      <c r="V47" s="26"/>
      <c r="W47" s="77">
        <v>0.27836632027000002</v>
      </c>
      <c r="X47" s="78">
        <v>0.41592147934000001</v>
      </c>
      <c r="Y47" s="78">
        <v>0.48996781088000002</v>
      </c>
      <c r="Z47" s="78">
        <v>0.47118412251000003</v>
      </c>
      <c r="AA47" s="78">
        <v>0.49290187183</v>
      </c>
      <c r="AB47" s="78">
        <f t="shared" si="3"/>
        <v>0.47118412251000003</v>
      </c>
      <c r="AC47" s="79">
        <f t="shared" si="4"/>
        <v>0.42966832096600005</v>
      </c>
      <c r="AD47" s="26"/>
      <c r="AE47" s="68">
        <v>5.6070359097000004</v>
      </c>
      <c r="AF47" s="69">
        <v>3.7133977508</v>
      </c>
      <c r="AG47" s="69">
        <v>2.9595051469000002</v>
      </c>
      <c r="AH47" s="69">
        <v>3.4733981326999999</v>
      </c>
      <c r="AI47" s="69">
        <v>3.3643504966000002</v>
      </c>
      <c r="AJ47" s="69">
        <f t="shared" si="10"/>
        <v>5.6070359097000004</v>
      </c>
      <c r="AK47" s="84">
        <f t="shared" si="11"/>
        <v>0.60002299802998882</v>
      </c>
      <c r="AL47" s="70">
        <f t="shared" si="12"/>
        <v>3.8235374873400003</v>
      </c>
      <c r="AM47" s="26"/>
      <c r="AN47" s="68">
        <v>2.0667608544</v>
      </c>
      <c r="AO47" s="69">
        <v>0.8841068782</v>
      </c>
      <c r="AP47" s="69">
        <v>0.75369843412000004</v>
      </c>
      <c r="AQ47" s="69">
        <v>0.86603179071000003</v>
      </c>
      <c r="AR47" s="69">
        <v>0.85236836453999998</v>
      </c>
      <c r="AS47" s="69">
        <f t="shared" si="5"/>
        <v>0.86603179071000003</v>
      </c>
      <c r="AT47" s="70">
        <f t="shared" si="6"/>
        <v>1.0845932643939999</v>
      </c>
      <c r="AU47" s="26"/>
      <c r="AV47" s="88">
        <v>0.10719439498</v>
      </c>
      <c r="AW47" s="89">
        <v>4.8381697707000003E-4</v>
      </c>
      <c r="AX47" s="89">
        <v>4.5359030864999997E-2</v>
      </c>
      <c r="AY47" s="89">
        <v>3.1277136412000001E-2</v>
      </c>
      <c r="AZ47" s="89">
        <v>2.6004408783000001E-2</v>
      </c>
      <c r="BA47" s="89">
        <f t="shared" si="13"/>
        <v>3.1277136412000001E-2</v>
      </c>
      <c r="BB47" s="90">
        <f t="shared" si="14"/>
        <v>4.2063757603414E-2</v>
      </c>
    </row>
    <row r="48" spans="1:54" s="2" customFormat="1" ht="15.6" x14ac:dyDescent="0.3">
      <c r="A48" s="1"/>
      <c r="B48" s="91" t="s">
        <v>99</v>
      </c>
      <c r="C48" s="92" t="s">
        <v>106</v>
      </c>
      <c r="D48" s="92" t="s">
        <v>19</v>
      </c>
      <c r="E48" s="93">
        <v>17828.456778</v>
      </c>
      <c r="F48" s="26"/>
      <c r="G48" s="94">
        <v>5.4509975699000002</v>
      </c>
      <c r="H48" s="95">
        <v>5.3062540338000002</v>
      </c>
      <c r="I48" s="95">
        <v>6.6987952198</v>
      </c>
      <c r="J48" s="95">
        <v>6.1456136991000001</v>
      </c>
      <c r="K48" s="95">
        <v>6.0019224814000003</v>
      </c>
      <c r="L48" s="95">
        <f t="shared" si="0"/>
        <v>6.0019224814000003</v>
      </c>
      <c r="M48" s="96">
        <f t="shared" si="9"/>
        <v>5.9207166008000005</v>
      </c>
      <c r="N48" s="26"/>
      <c r="O48" s="94">
        <v>4.7462579637999998</v>
      </c>
      <c r="P48" s="95">
        <v>5.4604456739999998</v>
      </c>
      <c r="Q48" s="95">
        <v>6.7786271849000004</v>
      </c>
      <c r="R48" s="95">
        <v>6.9760647674999996</v>
      </c>
      <c r="S48" s="95">
        <v>7.1935042008999996</v>
      </c>
      <c r="T48" s="95">
        <f t="shared" si="1"/>
        <v>6.7786271849000004</v>
      </c>
      <c r="U48" s="96">
        <f t="shared" si="2"/>
        <v>6.2309799582199998</v>
      </c>
      <c r="V48" s="26"/>
      <c r="W48" s="97">
        <v>0.19503071595999999</v>
      </c>
      <c r="X48" s="98">
        <v>0.29599378114000002</v>
      </c>
      <c r="Y48" s="98">
        <v>0.32517005912000002</v>
      </c>
      <c r="Z48" s="98">
        <v>0.31919511701999997</v>
      </c>
      <c r="AA48" s="98">
        <v>0.39113162591</v>
      </c>
      <c r="AB48" s="98">
        <f t="shared" si="3"/>
        <v>0.31919511701999997</v>
      </c>
      <c r="AC48" s="99">
        <f t="shared" si="4"/>
        <v>0.30530425982999998</v>
      </c>
      <c r="AD48" s="26"/>
      <c r="AE48" s="94">
        <v>1.3322064614</v>
      </c>
      <c r="AF48" s="95">
        <v>1.112384469</v>
      </c>
      <c r="AG48" s="95">
        <v>0.93675542921999999</v>
      </c>
      <c r="AH48" s="95">
        <v>1.0046183492</v>
      </c>
      <c r="AI48" s="95">
        <v>0.86164979320000001</v>
      </c>
      <c r="AJ48" s="95">
        <f t="shared" si="10"/>
        <v>1.3322064614</v>
      </c>
      <c r="AK48" s="100">
        <f t="shared" si="11"/>
        <v>0.64678397693290157</v>
      </c>
      <c r="AL48" s="96">
        <f t="shared" si="12"/>
        <v>1.0495229004040001</v>
      </c>
      <c r="AM48" s="26"/>
      <c r="AN48" s="94">
        <v>4.9570949804</v>
      </c>
      <c r="AO48" s="95">
        <v>2.8943042563999999</v>
      </c>
      <c r="AP48" s="95">
        <v>2.7803176534</v>
      </c>
      <c r="AQ48" s="95">
        <v>2.8091623462999999</v>
      </c>
      <c r="AR48" s="95">
        <v>2.3535485044</v>
      </c>
      <c r="AS48" s="95">
        <f t="shared" si="5"/>
        <v>2.8091623462999999</v>
      </c>
      <c r="AT48" s="96">
        <f t="shared" si="6"/>
        <v>3.1588855481799998</v>
      </c>
      <c r="AU48" s="26"/>
      <c r="AV48" s="101">
        <v>0.48058116915999999</v>
      </c>
      <c r="AW48" s="102">
        <v>0.52949620154999999</v>
      </c>
      <c r="AX48" s="102">
        <v>0.53323680049</v>
      </c>
      <c r="AY48" s="102">
        <v>0.57534760673999996</v>
      </c>
      <c r="AZ48" s="102">
        <v>0.54145456447999996</v>
      </c>
      <c r="BA48" s="102">
        <f t="shared" si="13"/>
        <v>0.53323680049</v>
      </c>
      <c r="BB48" s="103">
        <f t="shared" si="14"/>
        <v>0.53202326848399994</v>
      </c>
    </row>
    <row r="49" spans="1:54" s="2" customFormat="1" ht="15.6" x14ac:dyDescent="0.3">
      <c r="A49" s="1"/>
      <c r="B49" s="62" t="s">
        <v>98</v>
      </c>
      <c r="C49" s="63" t="s">
        <v>10</v>
      </c>
      <c r="D49" s="63" t="s">
        <v>11</v>
      </c>
      <c r="E49" s="64">
        <v>7850.9585200000001</v>
      </c>
      <c r="F49" s="26"/>
      <c r="G49" s="68">
        <v>15.114151467999999</v>
      </c>
      <c r="H49" s="69">
        <v>1.2158891538000001</v>
      </c>
      <c r="I49" s="69">
        <v>3.1340829980999998</v>
      </c>
      <c r="J49" s="69">
        <v>5.3183422816999997</v>
      </c>
      <c r="K49" s="69">
        <v>4.2405800110999996</v>
      </c>
      <c r="L49" s="69">
        <f t="shared" si="0"/>
        <v>4.2405800110999996</v>
      </c>
      <c r="M49" s="70">
        <f t="shared" si="9"/>
        <v>5.8046091825400001</v>
      </c>
      <c r="N49" s="26"/>
      <c r="O49" s="68">
        <v>14.596933151</v>
      </c>
      <c r="P49" s="69">
        <v>1.1332826008000001</v>
      </c>
      <c r="Q49" s="69">
        <v>2.9348250249999999</v>
      </c>
      <c r="R49" s="69">
        <v>5.2065117128000002</v>
      </c>
      <c r="S49" s="69">
        <v>4.1582257445000002</v>
      </c>
      <c r="T49" s="69">
        <f t="shared" si="1"/>
        <v>4.1582257445000002</v>
      </c>
      <c r="U49" s="70">
        <f t="shared" si="2"/>
        <v>5.60595564682</v>
      </c>
      <c r="V49" s="26"/>
      <c r="W49" s="77">
        <v>0</v>
      </c>
      <c r="X49" s="78">
        <v>0</v>
      </c>
      <c r="Y49" s="78">
        <v>0</v>
      </c>
      <c r="Z49" s="78">
        <v>0</v>
      </c>
      <c r="AA49" s="78">
        <v>0</v>
      </c>
      <c r="AB49" s="78">
        <f t="shared" si="3"/>
        <v>0</v>
      </c>
      <c r="AC49" s="79">
        <f t="shared" si="4"/>
        <v>0</v>
      </c>
      <c r="AD49" s="26"/>
      <c r="AE49" s="68">
        <v>1.9701127047</v>
      </c>
      <c r="AF49" s="69">
        <v>1.3093086496999999</v>
      </c>
      <c r="AG49" s="69">
        <v>1.5625038488</v>
      </c>
      <c r="AH49" s="69">
        <v>1.2875727030999999</v>
      </c>
      <c r="AI49" s="69">
        <v>1.0266460446000001</v>
      </c>
      <c r="AJ49" s="69">
        <f t="shared" si="10"/>
        <v>1.9701127047</v>
      </c>
      <c r="AK49" s="84">
        <f t="shared" si="11"/>
        <v>0.52111031117701112</v>
      </c>
      <c r="AL49" s="70">
        <f t="shared" si="12"/>
        <v>1.43122879018</v>
      </c>
      <c r="AM49" s="26"/>
      <c r="AN49" s="68"/>
      <c r="AO49" s="69"/>
      <c r="AP49" s="69"/>
      <c r="AQ49" s="69"/>
      <c r="AR49" s="69"/>
      <c r="AS49" s="69" t="str">
        <f t="shared" si="5"/>
        <v>-x-</v>
      </c>
      <c r="AT49" s="70" t="str">
        <f t="shared" si="6"/>
        <v>-x-</v>
      </c>
      <c r="AU49" s="26"/>
      <c r="AV49" s="88">
        <v>1.1178210698</v>
      </c>
      <c r="AW49" s="89">
        <v>0.77513529211999999</v>
      </c>
      <c r="AX49" s="89">
        <v>0.66873100955999998</v>
      </c>
      <c r="AY49" s="89">
        <v>0.68833907835999997</v>
      </c>
      <c r="AZ49" s="89">
        <v>0.74499522400999996</v>
      </c>
      <c r="BA49" s="89">
        <f t="shared" si="13"/>
        <v>0.74499522400999996</v>
      </c>
      <c r="BB49" s="90">
        <f t="shared" si="14"/>
        <v>0.79900433476999999</v>
      </c>
    </row>
    <row r="50" spans="1:54" s="2" customFormat="1" ht="15.6" x14ac:dyDescent="0.3">
      <c r="A50" s="1"/>
      <c r="B50" s="91"/>
      <c r="C50" s="92"/>
      <c r="D50" s="92"/>
      <c r="E50" s="93"/>
      <c r="F50" s="26"/>
      <c r="G50" s="94"/>
      <c r="H50" s="95"/>
      <c r="I50" s="95"/>
      <c r="J50" s="95"/>
      <c r="K50" s="95"/>
      <c r="L50" s="95" t="str">
        <f t="shared" si="0"/>
        <v>-x-</v>
      </c>
      <c r="M50" s="96" t="str">
        <f t="shared" si="9"/>
        <v>-x-</v>
      </c>
      <c r="N50" s="26"/>
      <c r="O50" s="94"/>
      <c r="P50" s="95"/>
      <c r="Q50" s="95"/>
      <c r="R50" s="95"/>
      <c r="S50" s="95"/>
      <c r="T50" s="95" t="str">
        <f t="shared" si="1"/>
        <v>-x-</v>
      </c>
      <c r="U50" s="96" t="str">
        <f t="shared" si="2"/>
        <v>-x-</v>
      </c>
      <c r="V50" s="26"/>
      <c r="W50" s="97"/>
      <c r="X50" s="98"/>
      <c r="Y50" s="98"/>
      <c r="Z50" s="98"/>
      <c r="AA50" s="98"/>
      <c r="AB50" s="98" t="str">
        <f t="shared" si="3"/>
        <v>-x-</v>
      </c>
      <c r="AC50" s="99" t="str">
        <f t="shared" si="4"/>
        <v>-x-</v>
      </c>
      <c r="AD50" s="26"/>
      <c r="AE50" s="94"/>
      <c r="AF50" s="95"/>
      <c r="AG50" s="95"/>
      <c r="AH50" s="95"/>
      <c r="AI50" s="95"/>
      <c r="AJ50" s="95" t="str">
        <f t="shared" si="10"/>
        <v>-x-</v>
      </c>
      <c r="AK50" s="100" t="str">
        <f t="shared" si="11"/>
        <v>-x-</v>
      </c>
      <c r="AL50" s="96" t="str">
        <f t="shared" si="12"/>
        <v>-x-</v>
      </c>
      <c r="AM50" s="26"/>
      <c r="AN50" s="94"/>
      <c r="AO50" s="95"/>
      <c r="AP50" s="95"/>
      <c r="AQ50" s="95"/>
      <c r="AR50" s="95"/>
      <c r="AS50" s="95" t="str">
        <f t="shared" si="5"/>
        <v>-x-</v>
      </c>
      <c r="AT50" s="96" t="str">
        <f t="shared" si="6"/>
        <v>-x-</v>
      </c>
      <c r="AU50" s="26"/>
      <c r="AV50" s="101"/>
      <c r="AW50" s="102"/>
      <c r="AX50" s="102"/>
      <c r="AY50" s="102"/>
      <c r="AZ50" s="102"/>
      <c r="BA50" s="102" t="str">
        <f t="shared" si="13"/>
        <v>-x-</v>
      </c>
      <c r="BB50" s="103" t="str">
        <f t="shared" si="14"/>
        <v>-x-</v>
      </c>
    </row>
    <row r="51" spans="1:54" s="2" customFormat="1" ht="15.6" x14ac:dyDescent="0.3">
      <c r="A51" s="1"/>
      <c r="B51" s="62"/>
      <c r="C51" s="63"/>
      <c r="D51" s="63"/>
      <c r="E51" s="64"/>
      <c r="F51" s="26"/>
      <c r="G51" s="68"/>
      <c r="H51" s="69"/>
      <c r="I51" s="69"/>
      <c r="J51" s="69"/>
      <c r="K51" s="69"/>
      <c r="L51" s="69" t="str">
        <f t="shared" si="0"/>
        <v>-x-</v>
      </c>
      <c r="M51" s="70" t="str">
        <f t="shared" si="9"/>
        <v>-x-</v>
      </c>
      <c r="N51" s="26"/>
      <c r="O51" s="68"/>
      <c r="P51" s="69"/>
      <c r="Q51" s="69"/>
      <c r="R51" s="69"/>
      <c r="S51" s="69"/>
      <c r="T51" s="69" t="str">
        <f t="shared" si="1"/>
        <v>-x-</v>
      </c>
      <c r="U51" s="70" t="str">
        <f t="shared" si="2"/>
        <v>-x-</v>
      </c>
      <c r="V51" s="26"/>
      <c r="W51" s="77"/>
      <c r="X51" s="78"/>
      <c r="Y51" s="78"/>
      <c r="Z51" s="78"/>
      <c r="AA51" s="78"/>
      <c r="AB51" s="78" t="str">
        <f t="shared" si="3"/>
        <v>-x-</v>
      </c>
      <c r="AC51" s="79" t="str">
        <f t="shared" si="4"/>
        <v>-x-</v>
      </c>
      <c r="AD51" s="26"/>
      <c r="AE51" s="68"/>
      <c r="AF51" s="69"/>
      <c r="AG51" s="69"/>
      <c r="AH51" s="69"/>
      <c r="AI51" s="69"/>
      <c r="AJ51" s="69" t="str">
        <f t="shared" si="10"/>
        <v>-x-</v>
      </c>
      <c r="AK51" s="84" t="str">
        <f t="shared" si="11"/>
        <v>-x-</v>
      </c>
      <c r="AL51" s="70" t="str">
        <f t="shared" si="12"/>
        <v>-x-</v>
      </c>
      <c r="AM51" s="26"/>
      <c r="AN51" s="68"/>
      <c r="AO51" s="69"/>
      <c r="AP51" s="69"/>
      <c r="AQ51" s="69"/>
      <c r="AR51" s="69"/>
      <c r="AS51" s="69" t="str">
        <f t="shared" si="5"/>
        <v>-x-</v>
      </c>
      <c r="AT51" s="70" t="str">
        <f t="shared" si="6"/>
        <v>-x-</v>
      </c>
      <c r="AU51" s="26"/>
      <c r="AV51" s="88"/>
      <c r="AW51" s="89"/>
      <c r="AX51" s="89"/>
      <c r="AY51" s="89"/>
      <c r="AZ51" s="89"/>
      <c r="BA51" s="89" t="str">
        <f t="shared" si="13"/>
        <v>-x-</v>
      </c>
      <c r="BB51" s="90" t="str">
        <f t="shared" si="14"/>
        <v>-x-</v>
      </c>
    </row>
    <row r="52" spans="1:54" s="2" customFormat="1" ht="15.6" x14ac:dyDescent="0.3">
      <c r="A52" s="1"/>
      <c r="B52" s="91"/>
      <c r="C52" s="92"/>
      <c r="D52" s="92"/>
      <c r="E52" s="93"/>
      <c r="F52" s="26"/>
      <c r="G52" s="94"/>
      <c r="H52" s="95"/>
      <c r="I52" s="95"/>
      <c r="J52" s="95"/>
      <c r="K52" s="95"/>
      <c r="L52" s="95" t="str">
        <f t="shared" si="0"/>
        <v>-x-</v>
      </c>
      <c r="M52" s="96" t="str">
        <f t="shared" si="9"/>
        <v>-x-</v>
      </c>
      <c r="N52" s="26"/>
      <c r="O52" s="94"/>
      <c r="P52" s="95"/>
      <c r="Q52" s="95"/>
      <c r="R52" s="95"/>
      <c r="S52" s="95"/>
      <c r="T52" s="95" t="str">
        <f t="shared" si="1"/>
        <v>-x-</v>
      </c>
      <c r="U52" s="96" t="str">
        <f t="shared" si="2"/>
        <v>-x-</v>
      </c>
      <c r="V52" s="26"/>
      <c r="W52" s="97"/>
      <c r="X52" s="98"/>
      <c r="Y52" s="98"/>
      <c r="Z52" s="98"/>
      <c r="AA52" s="98"/>
      <c r="AB52" s="98" t="str">
        <f t="shared" si="3"/>
        <v>-x-</v>
      </c>
      <c r="AC52" s="99" t="str">
        <f t="shared" si="4"/>
        <v>-x-</v>
      </c>
      <c r="AD52" s="26"/>
      <c r="AE52" s="94"/>
      <c r="AF52" s="95"/>
      <c r="AG52" s="95"/>
      <c r="AH52" s="95"/>
      <c r="AI52" s="95"/>
      <c r="AJ52" s="95" t="str">
        <f t="shared" si="10"/>
        <v>-x-</v>
      </c>
      <c r="AK52" s="100" t="str">
        <f t="shared" si="11"/>
        <v>-x-</v>
      </c>
      <c r="AL52" s="96" t="str">
        <f t="shared" si="12"/>
        <v>-x-</v>
      </c>
      <c r="AM52" s="26"/>
      <c r="AN52" s="94"/>
      <c r="AO52" s="95"/>
      <c r="AP52" s="95"/>
      <c r="AQ52" s="95"/>
      <c r="AR52" s="95"/>
      <c r="AS52" s="95" t="str">
        <f t="shared" si="5"/>
        <v>-x-</v>
      </c>
      <c r="AT52" s="96" t="str">
        <f t="shared" si="6"/>
        <v>-x-</v>
      </c>
      <c r="AU52" s="26"/>
      <c r="AV52" s="101"/>
      <c r="AW52" s="102"/>
      <c r="AX52" s="102"/>
      <c r="AY52" s="102"/>
      <c r="AZ52" s="102"/>
      <c r="BA52" s="102" t="str">
        <f t="shared" si="13"/>
        <v>-x-</v>
      </c>
      <c r="BB52" s="103" t="str">
        <f t="shared" si="14"/>
        <v>-x-</v>
      </c>
    </row>
    <row r="53" spans="1:54" s="2" customFormat="1" ht="15.6" x14ac:dyDescent="0.3">
      <c r="A53" s="1"/>
      <c r="B53" s="62"/>
      <c r="C53" s="63"/>
      <c r="D53" s="63"/>
      <c r="E53" s="64"/>
      <c r="F53" s="26"/>
      <c r="G53" s="68"/>
      <c r="H53" s="69"/>
      <c r="I53" s="69"/>
      <c r="J53" s="69"/>
      <c r="K53" s="69"/>
      <c r="L53" s="69" t="str">
        <f t="shared" si="0"/>
        <v>-x-</v>
      </c>
      <c r="M53" s="70" t="str">
        <f t="shared" si="9"/>
        <v>-x-</v>
      </c>
      <c r="N53" s="26"/>
      <c r="O53" s="68"/>
      <c r="P53" s="69"/>
      <c r="Q53" s="69"/>
      <c r="R53" s="69"/>
      <c r="S53" s="69"/>
      <c r="T53" s="69" t="str">
        <f t="shared" si="1"/>
        <v>-x-</v>
      </c>
      <c r="U53" s="70" t="str">
        <f t="shared" si="2"/>
        <v>-x-</v>
      </c>
      <c r="V53" s="26"/>
      <c r="W53" s="77"/>
      <c r="X53" s="78"/>
      <c r="Y53" s="78"/>
      <c r="Z53" s="78"/>
      <c r="AA53" s="78"/>
      <c r="AB53" s="78" t="str">
        <f t="shared" si="3"/>
        <v>-x-</v>
      </c>
      <c r="AC53" s="79" t="str">
        <f t="shared" si="4"/>
        <v>-x-</v>
      </c>
      <c r="AD53" s="26"/>
      <c r="AE53" s="68"/>
      <c r="AF53" s="69"/>
      <c r="AG53" s="69"/>
      <c r="AH53" s="69"/>
      <c r="AI53" s="69"/>
      <c r="AJ53" s="69" t="str">
        <f t="shared" si="10"/>
        <v>-x-</v>
      </c>
      <c r="AK53" s="84" t="str">
        <f t="shared" si="11"/>
        <v>-x-</v>
      </c>
      <c r="AL53" s="70" t="str">
        <f t="shared" si="12"/>
        <v>-x-</v>
      </c>
      <c r="AM53" s="26"/>
      <c r="AN53" s="68"/>
      <c r="AO53" s="69"/>
      <c r="AP53" s="69"/>
      <c r="AQ53" s="69"/>
      <c r="AR53" s="69"/>
      <c r="AS53" s="69" t="str">
        <f t="shared" si="5"/>
        <v>-x-</v>
      </c>
      <c r="AT53" s="70" t="str">
        <f t="shared" si="6"/>
        <v>-x-</v>
      </c>
      <c r="AU53" s="26"/>
      <c r="AV53" s="88"/>
      <c r="AW53" s="89"/>
      <c r="AX53" s="89"/>
      <c r="AY53" s="89"/>
      <c r="AZ53" s="89"/>
      <c r="BA53" s="89" t="str">
        <f t="shared" si="13"/>
        <v>-x-</v>
      </c>
      <c r="BB53" s="90" t="str">
        <f t="shared" si="14"/>
        <v>-x-</v>
      </c>
    </row>
    <row r="54" spans="1:54" s="2" customFormat="1" ht="15.6" x14ac:dyDescent="0.3">
      <c r="A54" s="1"/>
      <c r="B54" s="91"/>
      <c r="C54" s="92"/>
      <c r="D54" s="92"/>
      <c r="E54" s="93"/>
      <c r="F54" s="26"/>
      <c r="G54" s="94"/>
      <c r="H54" s="95"/>
      <c r="I54" s="95"/>
      <c r="J54" s="95"/>
      <c r="K54" s="95"/>
      <c r="L54" s="95" t="str">
        <f t="shared" si="0"/>
        <v>-x-</v>
      </c>
      <c r="M54" s="96" t="str">
        <f t="shared" si="9"/>
        <v>-x-</v>
      </c>
      <c r="N54" s="26"/>
      <c r="O54" s="94"/>
      <c r="P54" s="95"/>
      <c r="Q54" s="95"/>
      <c r="R54" s="95"/>
      <c r="S54" s="95"/>
      <c r="T54" s="95" t="str">
        <f t="shared" si="1"/>
        <v>-x-</v>
      </c>
      <c r="U54" s="96" t="str">
        <f t="shared" si="2"/>
        <v>-x-</v>
      </c>
      <c r="V54" s="26"/>
      <c r="W54" s="97"/>
      <c r="X54" s="98"/>
      <c r="Y54" s="98"/>
      <c r="Z54" s="98"/>
      <c r="AA54" s="98"/>
      <c r="AB54" s="98" t="str">
        <f t="shared" si="3"/>
        <v>-x-</v>
      </c>
      <c r="AC54" s="99" t="str">
        <f t="shared" si="4"/>
        <v>-x-</v>
      </c>
      <c r="AD54" s="26"/>
      <c r="AE54" s="94"/>
      <c r="AF54" s="95"/>
      <c r="AG54" s="95"/>
      <c r="AH54" s="95"/>
      <c r="AI54" s="95"/>
      <c r="AJ54" s="95" t="str">
        <f t="shared" si="10"/>
        <v>-x-</v>
      </c>
      <c r="AK54" s="100" t="str">
        <f t="shared" si="11"/>
        <v>-x-</v>
      </c>
      <c r="AL54" s="96" t="str">
        <f t="shared" si="12"/>
        <v>-x-</v>
      </c>
      <c r="AM54" s="26"/>
      <c r="AN54" s="94"/>
      <c r="AO54" s="95"/>
      <c r="AP54" s="95"/>
      <c r="AQ54" s="95"/>
      <c r="AR54" s="95"/>
      <c r="AS54" s="95" t="str">
        <f t="shared" si="5"/>
        <v>-x-</v>
      </c>
      <c r="AT54" s="96" t="str">
        <f t="shared" si="6"/>
        <v>-x-</v>
      </c>
      <c r="AU54" s="26"/>
      <c r="AV54" s="101"/>
      <c r="AW54" s="102"/>
      <c r="AX54" s="102"/>
      <c r="AY54" s="102"/>
      <c r="AZ54" s="102"/>
      <c r="BA54" s="102" t="str">
        <f t="shared" si="13"/>
        <v>-x-</v>
      </c>
      <c r="BB54" s="103" t="str">
        <f t="shared" si="14"/>
        <v>-x-</v>
      </c>
    </row>
    <row r="55" spans="1:54" s="2" customFormat="1" ht="15.6" x14ac:dyDescent="0.3">
      <c r="A55" s="1"/>
      <c r="B55" s="62"/>
      <c r="C55" s="63"/>
      <c r="D55" s="63"/>
      <c r="E55" s="64"/>
      <c r="F55" s="26"/>
      <c r="G55" s="68"/>
      <c r="H55" s="69"/>
      <c r="I55" s="69"/>
      <c r="J55" s="69"/>
      <c r="K55" s="69"/>
      <c r="L55" s="69" t="str">
        <f t="shared" si="0"/>
        <v>-x-</v>
      </c>
      <c r="M55" s="70" t="str">
        <f t="shared" si="9"/>
        <v>-x-</v>
      </c>
      <c r="N55" s="26"/>
      <c r="O55" s="68"/>
      <c r="P55" s="69"/>
      <c r="Q55" s="69"/>
      <c r="R55" s="69"/>
      <c r="S55" s="69"/>
      <c r="T55" s="69" t="str">
        <f t="shared" si="1"/>
        <v>-x-</v>
      </c>
      <c r="U55" s="70" t="str">
        <f t="shared" si="2"/>
        <v>-x-</v>
      </c>
      <c r="V55" s="26"/>
      <c r="W55" s="77"/>
      <c r="X55" s="78"/>
      <c r="Y55" s="78"/>
      <c r="Z55" s="78"/>
      <c r="AA55" s="78"/>
      <c r="AB55" s="78" t="str">
        <f t="shared" si="3"/>
        <v>-x-</v>
      </c>
      <c r="AC55" s="79" t="str">
        <f t="shared" si="4"/>
        <v>-x-</v>
      </c>
      <c r="AD55" s="26"/>
      <c r="AE55" s="68"/>
      <c r="AF55" s="69"/>
      <c r="AG55" s="69"/>
      <c r="AH55" s="69"/>
      <c r="AI55" s="69"/>
      <c r="AJ55" s="69" t="str">
        <f t="shared" si="10"/>
        <v>-x-</v>
      </c>
      <c r="AK55" s="84" t="str">
        <f t="shared" si="11"/>
        <v>-x-</v>
      </c>
      <c r="AL55" s="70" t="str">
        <f t="shared" si="12"/>
        <v>-x-</v>
      </c>
      <c r="AM55" s="26"/>
      <c r="AN55" s="68"/>
      <c r="AO55" s="69"/>
      <c r="AP55" s="69"/>
      <c r="AQ55" s="69"/>
      <c r="AR55" s="69"/>
      <c r="AS55" s="69" t="str">
        <f t="shared" si="5"/>
        <v>-x-</v>
      </c>
      <c r="AT55" s="70" t="str">
        <f t="shared" si="6"/>
        <v>-x-</v>
      </c>
      <c r="AU55" s="26"/>
      <c r="AV55" s="88"/>
      <c r="AW55" s="89"/>
      <c r="AX55" s="89"/>
      <c r="AY55" s="89"/>
      <c r="AZ55" s="89"/>
      <c r="BA55" s="89" t="str">
        <f t="shared" si="13"/>
        <v>-x-</v>
      </c>
      <c r="BB55" s="90" t="str">
        <f t="shared" si="14"/>
        <v>-x-</v>
      </c>
    </row>
    <row r="56" spans="1:54" s="2" customFormat="1" ht="15.6" x14ac:dyDescent="0.3">
      <c r="A56" s="1"/>
      <c r="B56" s="91"/>
      <c r="C56" s="92"/>
      <c r="D56" s="92"/>
      <c r="E56" s="93"/>
      <c r="F56" s="26"/>
      <c r="G56" s="94"/>
      <c r="H56" s="95"/>
      <c r="I56" s="95"/>
      <c r="J56" s="95"/>
      <c r="K56" s="95"/>
      <c r="L56" s="95" t="str">
        <f t="shared" si="0"/>
        <v>-x-</v>
      </c>
      <c r="M56" s="96" t="str">
        <f t="shared" si="9"/>
        <v>-x-</v>
      </c>
      <c r="N56" s="26"/>
      <c r="O56" s="94"/>
      <c r="P56" s="95"/>
      <c r="Q56" s="95"/>
      <c r="R56" s="95"/>
      <c r="S56" s="95"/>
      <c r="T56" s="95" t="str">
        <f t="shared" si="1"/>
        <v>-x-</v>
      </c>
      <c r="U56" s="96" t="str">
        <f t="shared" si="2"/>
        <v>-x-</v>
      </c>
      <c r="V56" s="26"/>
      <c r="W56" s="97"/>
      <c r="X56" s="98"/>
      <c r="Y56" s="98"/>
      <c r="Z56" s="98"/>
      <c r="AA56" s="98"/>
      <c r="AB56" s="98" t="str">
        <f t="shared" si="3"/>
        <v>-x-</v>
      </c>
      <c r="AC56" s="99" t="str">
        <f t="shared" si="4"/>
        <v>-x-</v>
      </c>
      <c r="AD56" s="26"/>
      <c r="AE56" s="94"/>
      <c r="AF56" s="95"/>
      <c r="AG56" s="95"/>
      <c r="AH56" s="95"/>
      <c r="AI56" s="95"/>
      <c r="AJ56" s="95" t="str">
        <f t="shared" si="10"/>
        <v>-x-</v>
      </c>
      <c r="AK56" s="100" t="str">
        <f t="shared" si="11"/>
        <v>-x-</v>
      </c>
      <c r="AL56" s="96" t="str">
        <f t="shared" si="12"/>
        <v>-x-</v>
      </c>
      <c r="AM56" s="26"/>
      <c r="AN56" s="94"/>
      <c r="AO56" s="95"/>
      <c r="AP56" s="95"/>
      <c r="AQ56" s="95"/>
      <c r="AR56" s="95"/>
      <c r="AS56" s="95" t="str">
        <f t="shared" si="5"/>
        <v>-x-</v>
      </c>
      <c r="AT56" s="96" t="str">
        <f t="shared" si="6"/>
        <v>-x-</v>
      </c>
      <c r="AU56" s="26"/>
      <c r="AV56" s="101"/>
      <c r="AW56" s="102"/>
      <c r="AX56" s="102"/>
      <c r="AY56" s="102"/>
      <c r="AZ56" s="102"/>
      <c r="BA56" s="102" t="str">
        <f t="shared" si="13"/>
        <v>-x-</v>
      </c>
      <c r="BB56" s="103" t="str">
        <f t="shared" si="14"/>
        <v>-x-</v>
      </c>
    </row>
    <row r="57" spans="1:54" s="2" customFormat="1" ht="15.6" x14ac:dyDescent="0.3">
      <c r="A57" s="1"/>
      <c r="B57" s="62"/>
      <c r="C57" s="63"/>
      <c r="D57" s="63"/>
      <c r="E57" s="64"/>
      <c r="F57" s="26"/>
      <c r="G57" s="68"/>
      <c r="H57" s="69"/>
      <c r="I57" s="69"/>
      <c r="J57" s="69"/>
      <c r="K57" s="69"/>
      <c r="L57" s="69" t="str">
        <f t="shared" si="0"/>
        <v>-x-</v>
      </c>
      <c r="M57" s="70" t="str">
        <f t="shared" si="9"/>
        <v>-x-</v>
      </c>
      <c r="N57" s="26"/>
      <c r="O57" s="68"/>
      <c r="P57" s="69"/>
      <c r="Q57" s="69"/>
      <c r="R57" s="69"/>
      <c r="S57" s="69"/>
      <c r="T57" s="69" t="str">
        <f t="shared" si="1"/>
        <v>-x-</v>
      </c>
      <c r="U57" s="70" t="str">
        <f t="shared" si="2"/>
        <v>-x-</v>
      </c>
      <c r="V57" s="26"/>
      <c r="W57" s="77"/>
      <c r="X57" s="78"/>
      <c r="Y57" s="78"/>
      <c r="Z57" s="78"/>
      <c r="AA57" s="78"/>
      <c r="AB57" s="78" t="str">
        <f t="shared" si="3"/>
        <v>-x-</v>
      </c>
      <c r="AC57" s="79" t="str">
        <f t="shared" si="4"/>
        <v>-x-</v>
      </c>
      <c r="AD57" s="26"/>
      <c r="AE57" s="68"/>
      <c r="AF57" s="69"/>
      <c r="AG57" s="69"/>
      <c r="AH57" s="69"/>
      <c r="AI57" s="69"/>
      <c r="AJ57" s="69" t="str">
        <f t="shared" si="10"/>
        <v>-x-</v>
      </c>
      <c r="AK57" s="84" t="str">
        <f t="shared" si="11"/>
        <v>-x-</v>
      </c>
      <c r="AL57" s="70" t="str">
        <f t="shared" si="12"/>
        <v>-x-</v>
      </c>
      <c r="AM57" s="26"/>
      <c r="AN57" s="68"/>
      <c r="AO57" s="69"/>
      <c r="AP57" s="69"/>
      <c r="AQ57" s="69"/>
      <c r="AR57" s="69"/>
      <c r="AS57" s="69" t="str">
        <f t="shared" si="5"/>
        <v>-x-</v>
      </c>
      <c r="AT57" s="70" t="str">
        <f t="shared" si="6"/>
        <v>-x-</v>
      </c>
      <c r="AU57" s="26"/>
      <c r="AV57" s="88"/>
      <c r="AW57" s="89"/>
      <c r="AX57" s="89"/>
      <c r="AY57" s="89"/>
      <c r="AZ57" s="89"/>
      <c r="BA57" s="89" t="str">
        <f t="shared" si="13"/>
        <v>-x-</v>
      </c>
      <c r="BB57" s="90" t="str">
        <f t="shared" si="14"/>
        <v>-x-</v>
      </c>
    </row>
    <row r="58" spans="1:54" s="2" customFormat="1" ht="15.6" x14ac:dyDescent="0.3">
      <c r="A58" s="1"/>
      <c r="B58" s="91"/>
      <c r="C58" s="92"/>
      <c r="D58" s="92"/>
      <c r="E58" s="93"/>
      <c r="F58" s="26"/>
      <c r="G58" s="94"/>
      <c r="H58" s="95"/>
      <c r="I58" s="95"/>
      <c r="J58" s="95"/>
      <c r="K58" s="95"/>
      <c r="L58" s="95" t="str">
        <f t="shared" si="0"/>
        <v>-x-</v>
      </c>
      <c r="M58" s="96" t="str">
        <f t="shared" si="9"/>
        <v>-x-</v>
      </c>
      <c r="N58" s="26"/>
      <c r="O58" s="94"/>
      <c r="P58" s="95"/>
      <c r="Q58" s="95"/>
      <c r="R58" s="95"/>
      <c r="S58" s="95"/>
      <c r="T58" s="95" t="str">
        <f t="shared" si="1"/>
        <v>-x-</v>
      </c>
      <c r="U58" s="96" t="str">
        <f t="shared" si="2"/>
        <v>-x-</v>
      </c>
      <c r="V58" s="26"/>
      <c r="W58" s="97"/>
      <c r="X58" s="98"/>
      <c r="Y58" s="98"/>
      <c r="Z58" s="98"/>
      <c r="AA58" s="98"/>
      <c r="AB58" s="98" t="str">
        <f t="shared" si="3"/>
        <v>-x-</v>
      </c>
      <c r="AC58" s="99" t="str">
        <f t="shared" si="4"/>
        <v>-x-</v>
      </c>
      <c r="AD58" s="26"/>
      <c r="AE58" s="94"/>
      <c r="AF58" s="95"/>
      <c r="AG58" s="95"/>
      <c r="AH58" s="95"/>
      <c r="AI58" s="95"/>
      <c r="AJ58" s="95" t="str">
        <f t="shared" si="10"/>
        <v>-x-</v>
      </c>
      <c r="AK58" s="100" t="str">
        <f t="shared" si="11"/>
        <v>-x-</v>
      </c>
      <c r="AL58" s="96" t="str">
        <f t="shared" si="12"/>
        <v>-x-</v>
      </c>
      <c r="AM58" s="26"/>
      <c r="AN58" s="94"/>
      <c r="AO58" s="95"/>
      <c r="AP58" s="95"/>
      <c r="AQ58" s="95"/>
      <c r="AR58" s="95"/>
      <c r="AS58" s="95" t="str">
        <f t="shared" si="5"/>
        <v>-x-</v>
      </c>
      <c r="AT58" s="96" t="str">
        <f t="shared" si="6"/>
        <v>-x-</v>
      </c>
      <c r="AU58" s="26"/>
      <c r="AV58" s="101"/>
      <c r="AW58" s="102"/>
      <c r="AX58" s="102"/>
      <c r="AY58" s="102"/>
      <c r="AZ58" s="102"/>
      <c r="BA58" s="102" t="str">
        <f t="shared" si="13"/>
        <v>-x-</v>
      </c>
      <c r="BB58" s="103" t="str">
        <f t="shared" si="14"/>
        <v>-x-</v>
      </c>
    </row>
    <row r="59" spans="1:54" s="2" customFormat="1" ht="15.6" x14ac:dyDescent="0.3">
      <c r="A59" s="1"/>
      <c r="B59" s="62"/>
      <c r="C59" s="63"/>
      <c r="D59" s="63"/>
      <c r="E59" s="64"/>
      <c r="F59" s="26"/>
      <c r="G59" s="68"/>
      <c r="H59" s="69"/>
      <c r="I59" s="69"/>
      <c r="J59" s="69"/>
      <c r="K59" s="69"/>
      <c r="L59" s="69" t="str">
        <f t="shared" si="0"/>
        <v>-x-</v>
      </c>
      <c r="M59" s="70" t="str">
        <f t="shared" si="9"/>
        <v>-x-</v>
      </c>
      <c r="N59" s="26"/>
      <c r="O59" s="68"/>
      <c r="P59" s="69"/>
      <c r="Q59" s="69"/>
      <c r="R59" s="69"/>
      <c r="S59" s="69"/>
      <c r="T59" s="69" t="str">
        <f t="shared" si="1"/>
        <v>-x-</v>
      </c>
      <c r="U59" s="70" t="str">
        <f t="shared" si="2"/>
        <v>-x-</v>
      </c>
      <c r="V59" s="26"/>
      <c r="W59" s="77"/>
      <c r="X59" s="78"/>
      <c r="Y59" s="78"/>
      <c r="Z59" s="78"/>
      <c r="AA59" s="78"/>
      <c r="AB59" s="78" t="str">
        <f t="shared" si="3"/>
        <v>-x-</v>
      </c>
      <c r="AC59" s="79" t="str">
        <f t="shared" si="4"/>
        <v>-x-</v>
      </c>
      <c r="AD59" s="26"/>
      <c r="AE59" s="68"/>
      <c r="AF59" s="69"/>
      <c r="AG59" s="69"/>
      <c r="AH59" s="69"/>
      <c r="AI59" s="69"/>
      <c r="AJ59" s="69" t="str">
        <f t="shared" si="10"/>
        <v>-x-</v>
      </c>
      <c r="AK59" s="84" t="str">
        <f t="shared" si="11"/>
        <v>-x-</v>
      </c>
      <c r="AL59" s="70" t="str">
        <f t="shared" si="12"/>
        <v>-x-</v>
      </c>
      <c r="AM59" s="26"/>
      <c r="AN59" s="68"/>
      <c r="AO59" s="69"/>
      <c r="AP59" s="69"/>
      <c r="AQ59" s="69"/>
      <c r="AR59" s="69"/>
      <c r="AS59" s="69" t="str">
        <f t="shared" si="5"/>
        <v>-x-</v>
      </c>
      <c r="AT59" s="70" t="str">
        <f t="shared" si="6"/>
        <v>-x-</v>
      </c>
      <c r="AU59" s="26"/>
      <c r="AV59" s="88"/>
      <c r="AW59" s="89"/>
      <c r="AX59" s="89"/>
      <c r="AY59" s="89"/>
      <c r="AZ59" s="89"/>
      <c r="BA59" s="89" t="str">
        <f t="shared" si="13"/>
        <v>-x-</v>
      </c>
      <c r="BB59" s="90" t="str">
        <f t="shared" si="14"/>
        <v>-x-</v>
      </c>
    </row>
    <row r="60" spans="1:54" s="2" customFormat="1" ht="15.6" x14ac:dyDescent="0.3">
      <c r="A60" s="1"/>
      <c r="B60" s="91"/>
      <c r="C60" s="92"/>
      <c r="D60" s="92"/>
      <c r="E60" s="93"/>
      <c r="F60" s="26"/>
      <c r="G60" s="94"/>
      <c r="H60" s="95"/>
      <c r="I60" s="95"/>
      <c r="J60" s="95"/>
      <c r="K60" s="95"/>
      <c r="L60" s="95" t="str">
        <f t="shared" si="0"/>
        <v>-x-</v>
      </c>
      <c r="M60" s="96" t="str">
        <f t="shared" si="9"/>
        <v>-x-</v>
      </c>
      <c r="N60" s="26"/>
      <c r="O60" s="94"/>
      <c r="P60" s="95"/>
      <c r="Q60" s="95"/>
      <c r="R60" s="95"/>
      <c r="S60" s="95"/>
      <c r="T60" s="95" t="str">
        <f t="shared" si="1"/>
        <v>-x-</v>
      </c>
      <c r="U60" s="96" t="str">
        <f t="shared" si="2"/>
        <v>-x-</v>
      </c>
      <c r="V60" s="26"/>
      <c r="W60" s="97"/>
      <c r="X60" s="98"/>
      <c r="Y60" s="98"/>
      <c r="Z60" s="98"/>
      <c r="AA60" s="98"/>
      <c r="AB60" s="98" t="str">
        <f t="shared" si="3"/>
        <v>-x-</v>
      </c>
      <c r="AC60" s="99" t="str">
        <f t="shared" si="4"/>
        <v>-x-</v>
      </c>
      <c r="AD60" s="26"/>
      <c r="AE60" s="94"/>
      <c r="AF60" s="95"/>
      <c r="AG60" s="95"/>
      <c r="AH60" s="95"/>
      <c r="AI60" s="95"/>
      <c r="AJ60" s="95" t="str">
        <f t="shared" si="10"/>
        <v>-x-</v>
      </c>
      <c r="AK60" s="100" t="str">
        <f t="shared" si="11"/>
        <v>-x-</v>
      </c>
      <c r="AL60" s="96" t="str">
        <f t="shared" si="12"/>
        <v>-x-</v>
      </c>
      <c r="AM60" s="26"/>
      <c r="AN60" s="94"/>
      <c r="AO60" s="95"/>
      <c r="AP60" s="95"/>
      <c r="AQ60" s="95"/>
      <c r="AR60" s="95"/>
      <c r="AS60" s="95" t="str">
        <f t="shared" si="5"/>
        <v>-x-</v>
      </c>
      <c r="AT60" s="96" t="str">
        <f t="shared" si="6"/>
        <v>-x-</v>
      </c>
      <c r="AU60" s="26"/>
      <c r="AV60" s="101"/>
      <c r="AW60" s="102"/>
      <c r="AX60" s="102"/>
      <c r="AY60" s="102"/>
      <c r="AZ60" s="102"/>
      <c r="BA60" s="102" t="str">
        <f t="shared" si="13"/>
        <v>-x-</v>
      </c>
      <c r="BB60" s="103" t="str">
        <f t="shared" si="14"/>
        <v>-x-</v>
      </c>
    </row>
    <row r="61" spans="1:54" s="2" customFormat="1" ht="15.6" x14ac:dyDescent="0.3">
      <c r="A61" s="1"/>
      <c r="B61" s="62"/>
      <c r="C61" s="63"/>
      <c r="D61" s="63"/>
      <c r="E61" s="64"/>
      <c r="F61" s="26"/>
      <c r="G61" s="68"/>
      <c r="H61" s="69"/>
      <c r="I61" s="69"/>
      <c r="J61" s="69"/>
      <c r="K61" s="69"/>
      <c r="L61" s="69" t="str">
        <f t="shared" si="0"/>
        <v>-x-</v>
      </c>
      <c r="M61" s="70" t="str">
        <f t="shared" si="9"/>
        <v>-x-</v>
      </c>
      <c r="N61" s="26"/>
      <c r="O61" s="68"/>
      <c r="P61" s="69"/>
      <c r="Q61" s="69"/>
      <c r="R61" s="69"/>
      <c r="S61" s="69"/>
      <c r="T61" s="69" t="str">
        <f t="shared" si="1"/>
        <v>-x-</v>
      </c>
      <c r="U61" s="70" t="str">
        <f t="shared" si="2"/>
        <v>-x-</v>
      </c>
      <c r="V61" s="26"/>
      <c r="W61" s="77"/>
      <c r="X61" s="78"/>
      <c r="Y61" s="78"/>
      <c r="Z61" s="78"/>
      <c r="AA61" s="78"/>
      <c r="AB61" s="78" t="str">
        <f t="shared" si="3"/>
        <v>-x-</v>
      </c>
      <c r="AC61" s="79" t="str">
        <f t="shared" si="4"/>
        <v>-x-</v>
      </c>
      <c r="AD61" s="26"/>
      <c r="AE61" s="68"/>
      <c r="AF61" s="69"/>
      <c r="AG61" s="69"/>
      <c r="AH61" s="69"/>
      <c r="AI61" s="69"/>
      <c r="AJ61" s="69" t="str">
        <f t="shared" si="10"/>
        <v>-x-</v>
      </c>
      <c r="AK61" s="84" t="str">
        <f t="shared" si="11"/>
        <v>-x-</v>
      </c>
      <c r="AL61" s="70" t="str">
        <f t="shared" si="12"/>
        <v>-x-</v>
      </c>
      <c r="AM61" s="26"/>
      <c r="AN61" s="68"/>
      <c r="AO61" s="69"/>
      <c r="AP61" s="69"/>
      <c r="AQ61" s="69"/>
      <c r="AR61" s="69"/>
      <c r="AS61" s="69" t="str">
        <f t="shared" si="5"/>
        <v>-x-</v>
      </c>
      <c r="AT61" s="70" t="str">
        <f t="shared" si="6"/>
        <v>-x-</v>
      </c>
      <c r="AU61" s="26"/>
      <c r="AV61" s="88"/>
      <c r="AW61" s="89"/>
      <c r="AX61" s="89"/>
      <c r="AY61" s="89"/>
      <c r="AZ61" s="89"/>
      <c r="BA61" s="89" t="str">
        <f t="shared" si="13"/>
        <v>-x-</v>
      </c>
      <c r="BB61" s="90" t="str">
        <f t="shared" si="14"/>
        <v>-x-</v>
      </c>
    </row>
    <row r="62" spans="1:54" s="2" customFormat="1" ht="15.6" x14ac:dyDescent="0.3">
      <c r="A62" s="1"/>
      <c r="B62" s="91"/>
      <c r="C62" s="92"/>
      <c r="D62" s="92"/>
      <c r="E62" s="93"/>
      <c r="F62" s="26"/>
      <c r="G62" s="94"/>
      <c r="H62" s="95"/>
      <c r="I62" s="95"/>
      <c r="J62" s="95"/>
      <c r="K62" s="95"/>
      <c r="L62" s="95" t="str">
        <f t="shared" si="0"/>
        <v>-x-</v>
      </c>
      <c r="M62" s="96" t="str">
        <f t="shared" si="9"/>
        <v>-x-</v>
      </c>
      <c r="N62" s="26"/>
      <c r="O62" s="94"/>
      <c r="P62" s="95"/>
      <c r="Q62" s="95"/>
      <c r="R62" s="95"/>
      <c r="S62" s="95"/>
      <c r="T62" s="95" t="str">
        <f t="shared" si="1"/>
        <v>-x-</v>
      </c>
      <c r="U62" s="96" t="str">
        <f t="shared" si="2"/>
        <v>-x-</v>
      </c>
      <c r="V62" s="26"/>
      <c r="W62" s="97"/>
      <c r="X62" s="98"/>
      <c r="Y62" s="98"/>
      <c r="Z62" s="98"/>
      <c r="AA62" s="98"/>
      <c r="AB62" s="98" t="str">
        <f t="shared" si="3"/>
        <v>-x-</v>
      </c>
      <c r="AC62" s="99" t="str">
        <f t="shared" si="4"/>
        <v>-x-</v>
      </c>
      <c r="AD62" s="26"/>
      <c r="AE62" s="94"/>
      <c r="AF62" s="95"/>
      <c r="AG62" s="95"/>
      <c r="AH62" s="95"/>
      <c r="AI62" s="95"/>
      <c r="AJ62" s="95" t="str">
        <f t="shared" si="10"/>
        <v>-x-</v>
      </c>
      <c r="AK62" s="100" t="str">
        <f t="shared" si="11"/>
        <v>-x-</v>
      </c>
      <c r="AL62" s="96" t="str">
        <f t="shared" si="12"/>
        <v>-x-</v>
      </c>
      <c r="AM62" s="26"/>
      <c r="AN62" s="94"/>
      <c r="AO62" s="95"/>
      <c r="AP62" s="95"/>
      <c r="AQ62" s="95"/>
      <c r="AR62" s="95"/>
      <c r="AS62" s="95" t="str">
        <f t="shared" si="5"/>
        <v>-x-</v>
      </c>
      <c r="AT62" s="96" t="str">
        <f t="shared" si="6"/>
        <v>-x-</v>
      </c>
      <c r="AU62" s="26"/>
      <c r="AV62" s="101"/>
      <c r="AW62" s="102"/>
      <c r="AX62" s="102"/>
      <c r="AY62" s="102"/>
      <c r="AZ62" s="102"/>
      <c r="BA62" s="102" t="str">
        <f t="shared" si="13"/>
        <v>-x-</v>
      </c>
      <c r="BB62" s="103" t="str">
        <f t="shared" si="14"/>
        <v>-x-</v>
      </c>
    </row>
    <row r="63" spans="1:54" s="2" customFormat="1" ht="15.6" x14ac:dyDescent="0.3">
      <c r="A63" s="1"/>
      <c r="B63" s="62"/>
      <c r="C63" s="63"/>
      <c r="D63" s="63"/>
      <c r="E63" s="64"/>
      <c r="F63" s="26"/>
      <c r="G63" s="68"/>
      <c r="H63" s="69"/>
      <c r="I63" s="69"/>
      <c r="J63" s="69"/>
      <c r="K63" s="69"/>
      <c r="L63" s="69" t="str">
        <f t="shared" si="0"/>
        <v>-x-</v>
      </c>
      <c r="M63" s="70" t="str">
        <f t="shared" si="9"/>
        <v>-x-</v>
      </c>
      <c r="N63" s="26"/>
      <c r="O63" s="68"/>
      <c r="P63" s="69"/>
      <c r="Q63" s="69"/>
      <c r="R63" s="69"/>
      <c r="S63" s="69"/>
      <c r="T63" s="69" t="str">
        <f t="shared" si="1"/>
        <v>-x-</v>
      </c>
      <c r="U63" s="70" t="str">
        <f t="shared" si="2"/>
        <v>-x-</v>
      </c>
      <c r="V63" s="26"/>
      <c r="W63" s="77"/>
      <c r="X63" s="78"/>
      <c r="Y63" s="78"/>
      <c r="Z63" s="78"/>
      <c r="AA63" s="78"/>
      <c r="AB63" s="78" t="str">
        <f t="shared" si="3"/>
        <v>-x-</v>
      </c>
      <c r="AC63" s="79" t="str">
        <f t="shared" si="4"/>
        <v>-x-</v>
      </c>
      <c r="AD63" s="26"/>
      <c r="AE63" s="68"/>
      <c r="AF63" s="69"/>
      <c r="AG63" s="69"/>
      <c r="AH63" s="69"/>
      <c r="AI63" s="69"/>
      <c r="AJ63" s="69" t="str">
        <f t="shared" si="10"/>
        <v>-x-</v>
      </c>
      <c r="AK63" s="84" t="str">
        <f t="shared" si="11"/>
        <v>-x-</v>
      </c>
      <c r="AL63" s="70" t="str">
        <f t="shared" si="12"/>
        <v>-x-</v>
      </c>
      <c r="AM63" s="26"/>
      <c r="AN63" s="68"/>
      <c r="AO63" s="69"/>
      <c r="AP63" s="69"/>
      <c r="AQ63" s="69"/>
      <c r="AR63" s="69"/>
      <c r="AS63" s="69" t="str">
        <f t="shared" si="5"/>
        <v>-x-</v>
      </c>
      <c r="AT63" s="70" t="str">
        <f t="shared" si="6"/>
        <v>-x-</v>
      </c>
      <c r="AU63" s="26"/>
      <c r="AV63" s="88"/>
      <c r="AW63" s="89"/>
      <c r="AX63" s="89"/>
      <c r="AY63" s="89"/>
      <c r="AZ63" s="89"/>
      <c r="BA63" s="89" t="str">
        <f t="shared" si="13"/>
        <v>-x-</v>
      </c>
      <c r="BB63" s="90" t="str">
        <f t="shared" si="14"/>
        <v>-x-</v>
      </c>
    </row>
    <row r="64" spans="1:54" s="2" customFormat="1" ht="15.6" x14ac:dyDescent="0.3">
      <c r="A64" s="1"/>
      <c r="B64" s="91"/>
      <c r="C64" s="92"/>
      <c r="D64" s="92"/>
      <c r="E64" s="93"/>
      <c r="F64" s="26"/>
      <c r="G64" s="94"/>
      <c r="H64" s="95"/>
      <c r="I64" s="95"/>
      <c r="J64" s="95"/>
      <c r="K64" s="95"/>
      <c r="L64" s="95" t="str">
        <f t="shared" si="0"/>
        <v>-x-</v>
      </c>
      <c r="M64" s="96" t="str">
        <f t="shared" si="9"/>
        <v>-x-</v>
      </c>
      <c r="N64" s="26"/>
      <c r="O64" s="94"/>
      <c r="P64" s="95"/>
      <c r="Q64" s="95"/>
      <c r="R64" s="95"/>
      <c r="S64" s="95"/>
      <c r="T64" s="95" t="str">
        <f t="shared" si="1"/>
        <v>-x-</v>
      </c>
      <c r="U64" s="96" t="str">
        <f t="shared" si="2"/>
        <v>-x-</v>
      </c>
      <c r="V64" s="26"/>
      <c r="W64" s="97"/>
      <c r="X64" s="98"/>
      <c r="Y64" s="98"/>
      <c r="Z64" s="98"/>
      <c r="AA64" s="98"/>
      <c r="AB64" s="98" t="str">
        <f t="shared" si="3"/>
        <v>-x-</v>
      </c>
      <c r="AC64" s="99" t="str">
        <f t="shared" si="4"/>
        <v>-x-</v>
      </c>
      <c r="AD64" s="26"/>
      <c r="AE64" s="94"/>
      <c r="AF64" s="95"/>
      <c r="AG64" s="95"/>
      <c r="AH64" s="95"/>
      <c r="AI64" s="95"/>
      <c r="AJ64" s="95" t="str">
        <f t="shared" si="10"/>
        <v>-x-</v>
      </c>
      <c r="AK64" s="100" t="str">
        <f t="shared" si="11"/>
        <v>-x-</v>
      </c>
      <c r="AL64" s="96" t="str">
        <f t="shared" si="12"/>
        <v>-x-</v>
      </c>
      <c r="AM64" s="26"/>
      <c r="AN64" s="94"/>
      <c r="AO64" s="95"/>
      <c r="AP64" s="95"/>
      <c r="AQ64" s="95"/>
      <c r="AR64" s="95"/>
      <c r="AS64" s="95" t="str">
        <f t="shared" si="5"/>
        <v>-x-</v>
      </c>
      <c r="AT64" s="96" t="str">
        <f t="shared" si="6"/>
        <v>-x-</v>
      </c>
      <c r="AU64" s="26"/>
      <c r="AV64" s="101"/>
      <c r="AW64" s="102"/>
      <c r="AX64" s="102"/>
      <c r="AY64" s="102"/>
      <c r="AZ64" s="102"/>
      <c r="BA64" s="102" t="str">
        <f t="shared" si="13"/>
        <v>-x-</v>
      </c>
      <c r="BB64" s="103" t="str">
        <f t="shared" si="14"/>
        <v>-x-</v>
      </c>
    </row>
    <row r="65" spans="1:54" s="2" customFormat="1" ht="15.6" x14ac:dyDescent="0.3">
      <c r="A65" s="1"/>
      <c r="B65" s="62"/>
      <c r="C65" s="63"/>
      <c r="D65" s="63"/>
      <c r="E65" s="64"/>
      <c r="F65" s="26"/>
      <c r="G65" s="68"/>
      <c r="H65" s="69"/>
      <c r="I65" s="69"/>
      <c r="J65" s="69"/>
      <c r="K65" s="69"/>
      <c r="L65" s="69" t="str">
        <f t="shared" si="0"/>
        <v>-x-</v>
      </c>
      <c r="M65" s="70" t="str">
        <f t="shared" si="9"/>
        <v>-x-</v>
      </c>
      <c r="N65" s="26"/>
      <c r="O65" s="68"/>
      <c r="P65" s="69"/>
      <c r="Q65" s="69"/>
      <c r="R65" s="69"/>
      <c r="S65" s="69"/>
      <c r="T65" s="69" t="str">
        <f t="shared" si="1"/>
        <v>-x-</v>
      </c>
      <c r="U65" s="70" t="str">
        <f t="shared" si="2"/>
        <v>-x-</v>
      </c>
      <c r="V65" s="26"/>
      <c r="W65" s="77"/>
      <c r="X65" s="78"/>
      <c r="Y65" s="78"/>
      <c r="Z65" s="78"/>
      <c r="AA65" s="78"/>
      <c r="AB65" s="78" t="str">
        <f t="shared" si="3"/>
        <v>-x-</v>
      </c>
      <c r="AC65" s="79" t="str">
        <f t="shared" si="4"/>
        <v>-x-</v>
      </c>
      <c r="AD65" s="26"/>
      <c r="AE65" s="68"/>
      <c r="AF65" s="69"/>
      <c r="AG65" s="69"/>
      <c r="AH65" s="69"/>
      <c r="AI65" s="69"/>
      <c r="AJ65" s="69" t="str">
        <f t="shared" si="10"/>
        <v>-x-</v>
      </c>
      <c r="AK65" s="84" t="str">
        <f t="shared" si="11"/>
        <v>-x-</v>
      </c>
      <c r="AL65" s="70" t="str">
        <f t="shared" si="12"/>
        <v>-x-</v>
      </c>
      <c r="AM65" s="26"/>
      <c r="AN65" s="68"/>
      <c r="AO65" s="69"/>
      <c r="AP65" s="69"/>
      <c r="AQ65" s="69"/>
      <c r="AR65" s="69"/>
      <c r="AS65" s="69" t="str">
        <f t="shared" si="5"/>
        <v>-x-</v>
      </c>
      <c r="AT65" s="70" t="str">
        <f t="shared" si="6"/>
        <v>-x-</v>
      </c>
      <c r="AU65" s="26"/>
      <c r="AV65" s="88"/>
      <c r="AW65" s="89"/>
      <c r="AX65" s="89"/>
      <c r="AY65" s="89"/>
      <c r="AZ65" s="89"/>
      <c r="BA65" s="89" t="str">
        <f t="shared" si="13"/>
        <v>-x-</v>
      </c>
      <c r="BB65" s="90" t="str">
        <f t="shared" si="14"/>
        <v>-x-</v>
      </c>
    </row>
    <row r="66" spans="1:54" s="2" customFormat="1" ht="15.6" x14ac:dyDescent="0.3">
      <c r="A66" s="1"/>
      <c r="B66" s="91"/>
      <c r="C66" s="92"/>
      <c r="D66" s="92"/>
      <c r="E66" s="93"/>
      <c r="F66" s="26"/>
      <c r="G66" s="94"/>
      <c r="H66" s="95"/>
      <c r="I66" s="95"/>
      <c r="J66" s="95"/>
      <c r="K66" s="95"/>
      <c r="L66" s="95" t="str">
        <f t="shared" si="0"/>
        <v>-x-</v>
      </c>
      <c r="M66" s="96" t="str">
        <f t="shared" si="9"/>
        <v>-x-</v>
      </c>
      <c r="N66" s="26"/>
      <c r="O66" s="94"/>
      <c r="P66" s="95"/>
      <c r="Q66" s="95"/>
      <c r="R66" s="95"/>
      <c r="S66" s="95"/>
      <c r="T66" s="95" t="str">
        <f t="shared" si="1"/>
        <v>-x-</v>
      </c>
      <c r="U66" s="96" t="str">
        <f t="shared" si="2"/>
        <v>-x-</v>
      </c>
      <c r="V66" s="26"/>
      <c r="W66" s="97"/>
      <c r="X66" s="98"/>
      <c r="Y66" s="98"/>
      <c r="Z66" s="98"/>
      <c r="AA66" s="98"/>
      <c r="AB66" s="98" t="str">
        <f t="shared" si="3"/>
        <v>-x-</v>
      </c>
      <c r="AC66" s="99" t="str">
        <f t="shared" si="4"/>
        <v>-x-</v>
      </c>
      <c r="AD66" s="26"/>
      <c r="AE66" s="94"/>
      <c r="AF66" s="95"/>
      <c r="AG66" s="95"/>
      <c r="AH66" s="95"/>
      <c r="AI66" s="95"/>
      <c r="AJ66" s="95" t="str">
        <f t="shared" si="10"/>
        <v>-x-</v>
      </c>
      <c r="AK66" s="100" t="str">
        <f t="shared" si="11"/>
        <v>-x-</v>
      </c>
      <c r="AL66" s="96" t="str">
        <f t="shared" si="12"/>
        <v>-x-</v>
      </c>
      <c r="AM66" s="26"/>
      <c r="AN66" s="94"/>
      <c r="AO66" s="95"/>
      <c r="AP66" s="95"/>
      <c r="AQ66" s="95"/>
      <c r="AR66" s="95"/>
      <c r="AS66" s="95" t="str">
        <f t="shared" si="5"/>
        <v>-x-</v>
      </c>
      <c r="AT66" s="96" t="str">
        <f t="shared" si="6"/>
        <v>-x-</v>
      </c>
      <c r="AU66" s="26"/>
      <c r="AV66" s="101"/>
      <c r="AW66" s="102"/>
      <c r="AX66" s="102"/>
      <c r="AY66" s="102"/>
      <c r="AZ66" s="102"/>
      <c r="BA66" s="102" t="str">
        <f t="shared" si="13"/>
        <v>-x-</v>
      </c>
      <c r="BB66" s="103" t="str">
        <f t="shared" si="14"/>
        <v>-x-</v>
      </c>
    </row>
    <row r="67" spans="1:54" s="2" customFormat="1" ht="15.6" x14ac:dyDescent="0.3">
      <c r="A67" s="1"/>
      <c r="B67" s="62"/>
      <c r="C67" s="63"/>
      <c r="D67" s="63"/>
      <c r="E67" s="64"/>
      <c r="F67" s="26"/>
      <c r="G67" s="68"/>
      <c r="H67" s="69"/>
      <c r="I67" s="69"/>
      <c r="J67" s="69"/>
      <c r="K67" s="69"/>
      <c r="L67" s="69" t="str">
        <f t="shared" si="0"/>
        <v>-x-</v>
      </c>
      <c r="M67" s="70" t="str">
        <f t="shared" si="9"/>
        <v>-x-</v>
      </c>
      <c r="N67" s="26"/>
      <c r="O67" s="68"/>
      <c r="P67" s="69"/>
      <c r="Q67" s="69"/>
      <c r="R67" s="69"/>
      <c r="S67" s="69"/>
      <c r="T67" s="69" t="str">
        <f t="shared" si="1"/>
        <v>-x-</v>
      </c>
      <c r="U67" s="70" t="str">
        <f t="shared" si="2"/>
        <v>-x-</v>
      </c>
      <c r="V67" s="26"/>
      <c r="W67" s="77"/>
      <c r="X67" s="78"/>
      <c r="Y67" s="78"/>
      <c r="Z67" s="78"/>
      <c r="AA67" s="78"/>
      <c r="AB67" s="78" t="str">
        <f t="shared" si="3"/>
        <v>-x-</v>
      </c>
      <c r="AC67" s="79" t="str">
        <f t="shared" si="4"/>
        <v>-x-</v>
      </c>
      <c r="AD67" s="26"/>
      <c r="AE67" s="68"/>
      <c r="AF67" s="69"/>
      <c r="AG67" s="69"/>
      <c r="AH67" s="69"/>
      <c r="AI67" s="69"/>
      <c r="AJ67" s="69" t="str">
        <f t="shared" si="10"/>
        <v>-x-</v>
      </c>
      <c r="AK67" s="84" t="str">
        <f t="shared" si="11"/>
        <v>-x-</v>
      </c>
      <c r="AL67" s="70" t="str">
        <f t="shared" si="12"/>
        <v>-x-</v>
      </c>
      <c r="AM67" s="26"/>
      <c r="AN67" s="68"/>
      <c r="AO67" s="69"/>
      <c r="AP67" s="69"/>
      <c r="AQ67" s="69"/>
      <c r="AR67" s="69"/>
      <c r="AS67" s="69" t="str">
        <f t="shared" si="5"/>
        <v>-x-</v>
      </c>
      <c r="AT67" s="70" t="str">
        <f t="shared" si="6"/>
        <v>-x-</v>
      </c>
      <c r="AU67" s="26"/>
      <c r="AV67" s="88"/>
      <c r="AW67" s="89"/>
      <c r="AX67" s="89"/>
      <c r="AY67" s="89"/>
      <c r="AZ67" s="89"/>
      <c r="BA67" s="89" t="str">
        <f t="shared" si="13"/>
        <v>-x-</v>
      </c>
      <c r="BB67" s="90" t="str">
        <f t="shared" si="14"/>
        <v>-x-</v>
      </c>
    </row>
    <row r="68" spans="1:54" s="2" customFormat="1" ht="15.6" x14ac:dyDescent="0.3">
      <c r="A68" s="1"/>
      <c r="B68" s="91"/>
      <c r="C68" s="92"/>
      <c r="D68" s="92"/>
      <c r="E68" s="93"/>
      <c r="F68" s="26"/>
      <c r="G68" s="94"/>
      <c r="H68" s="95"/>
      <c r="I68" s="95"/>
      <c r="J68" s="95"/>
      <c r="K68" s="95"/>
      <c r="L68" s="95" t="str">
        <f t="shared" si="0"/>
        <v>-x-</v>
      </c>
      <c r="M68" s="96" t="str">
        <f t="shared" si="9"/>
        <v>-x-</v>
      </c>
      <c r="N68" s="26"/>
      <c r="O68" s="94"/>
      <c r="P68" s="95"/>
      <c r="Q68" s="95"/>
      <c r="R68" s="95"/>
      <c r="S68" s="95"/>
      <c r="T68" s="95" t="str">
        <f t="shared" si="1"/>
        <v>-x-</v>
      </c>
      <c r="U68" s="96" t="str">
        <f t="shared" si="2"/>
        <v>-x-</v>
      </c>
      <c r="V68" s="26"/>
      <c r="W68" s="97"/>
      <c r="X68" s="98"/>
      <c r="Y68" s="98"/>
      <c r="Z68" s="98"/>
      <c r="AA68" s="98"/>
      <c r="AB68" s="98" t="str">
        <f t="shared" si="3"/>
        <v>-x-</v>
      </c>
      <c r="AC68" s="99" t="str">
        <f t="shared" si="4"/>
        <v>-x-</v>
      </c>
      <c r="AD68" s="26"/>
      <c r="AE68" s="94"/>
      <c r="AF68" s="95"/>
      <c r="AG68" s="95"/>
      <c r="AH68" s="95"/>
      <c r="AI68" s="95"/>
      <c r="AJ68" s="95" t="str">
        <f t="shared" si="10"/>
        <v>-x-</v>
      </c>
      <c r="AK68" s="100" t="str">
        <f t="shared" si="11"/>
        <v>-x-</v>
      </c>
      <c r="AL68" s="96" t="str">
        <f t="shared" si="12"/>
        <v>-x-</v>
      </c>
      <c r="AM68" s="26"/>
      <c r="AN68" s="94"/>
      <c r="AO68" s="95"/>
      <c r="AP68" s="95"/>
      <c r="AQ68" s="95"/>
      <c r="AR68" s="95"/>
      <c r="AS68" s="95" t="str">
        <f t="shared" si="5"/>
        <v>-x-</v>
      </c>
      <c r="AT68" s="96" t="str">
        <f t="shared" si="6"/>
        <v>-x-</v>
      </c>
      <c r="AU68" s="26"/>
      <c r="AV68" s="101"/>
      <c r="AW68" s="102"/>
      <c r="AX68" s="102"/>
      <c r="AY68" s="102"/>
      <c r="AZ68" s="102"/>
      <c r="BA68" s="102" t="str">
        <f t="shared" si="13"/>
        <v>-x-</v>
      </c>
      <c r="BB68" s="103" t="str">
        <f t="shared" si="14"/>
        <v>-x-</v>
      </c>
    </row>
    <row r="69" spans="1:54" s="2" customFormat="1" ht="15.6" x14ac:dyDescent="0.3">
      <c r="A69" s="1"/>
      <c r="B69" s="62"/>
      <c r="C69" s="63"/>
      <c r="D69" s="63"/>
      <c r="E69" s="64"/>
      <c r="F69" s="26"/>
      <c r="G69" s="68"/>
      <c r="H69" s="69"/>
      <c r="I69" s="69"/>
      <c r="J69" s="69"/>
      <c r="K69" s="69"/>
      <c r="L69" s="69" t="str">
        <f t="shared" ref="L69:L132" si="15">IFERROR(MEDIAN(G69:K69),"-x-")</f>
        <v>-x-</v>
      </c>
      <c r="M69" s="70" t="str">
        <f t="shared" ref="M69:M132" si="16">IFERROR(AVERAGEIFS(G69:K69,G69:K69,"&gt;0",G69:K69,"&lt;50"),"-x-")</f>
        <v>-x-</v>
      </c>
      <c r="N69" s="26"/>
      <c r="O69" s="68"/>
      <c r="P69" s="69"/>
      <c r="Q69" s="69"/>
      <c r="R69" s="69"/>
      <c r="S69" s="69"/>
      <c r="T69" s="69" t="str">
        <f t="shared" ref="T69:T132" si="17">IFERROR(MEDIAN(O69:S69),"-x-")</f>
        <v>-x-</v>
      </c>
      <c r="U69" s="70" t="str">
        <f t="shared" ref="U69:U132" si="18">IFERROR(AVERAGEIFS(O69:S69,O69:S69,"&gt;0",O69:S69,"&lt;50"),"-x-")</f>
        <v>-x-</v>
      </c>
      <c r="V69" s="26"/>
      <c r="W69" s="77"/>
      <c r="X69" s="78"/>
      <c r="Y69" s="78"/>
      <c r="Z69" s="78"/>
      <c r="AA69" s="78"/>
      <c r="AB69" s="78" t="str">
        <f t="shared" ref="AB69:AB132" si="19">IFERROR(MEDIAN(W69:AA69),"-x-")</f>
        <v>-x-</v>
      </c>
      <c r="AC69" s="79" t="str">
        <f t="shared" ref="AC69:AC132" si="20">IFERROR(AVERAGE(W69:AA69),"-x-")</f>
        <v>-x-</v>
      </c>
      <c r="AD69" s="26"/>
      <c r="AE69" s="68"/>
      <c r="AF69" s="69"/>
      <c r="AG69" s="69"/>
      <c r="AH69" s="69"/>
      <c r="AI69" s="69"/>
      <c r="AJ69" s="69" t="str">
        <f t="shared" ref="AJ69:AJ132" si="21">IF(MAX(AE69:AI69)=0,"-x-",MAX(AE69:AI69))</f>
        <v>-x-</v>
      </c>
      <c r="AK69" s="84" t="str">
        <f t="shared" si="11"/>
        <v>-x-</v>
      </c>
      <c r="AL69" s="70" t="str">
        <f t="shared" si="12"/>
        <v>-x-</v>
      </c>
      <c r="AM69" s="26"/>
      <c r="AN69" s="68"/>
      <c r="AO69" s="69"/>
      <c r="AP69" s="69"/>
      <c r="AQ69" s="69"/>
      <c r="AR69" s="69"/>
      <c r="AS69" s="69" t="str">
        <f t="shared" ref="AS69:AS132" si="22">IFERROR(MEDIAN(AN69:AR69),"-x-")</f>
        <v>-x-</v>
      </c>
      <c r="AT69" s="70" t="str">
        <f t="shared" ref="AT69:AT132" si="23">IFERROR(AVERAGEIFS(AN69:AR69,AN69:AR69,"&gt;0",AN69:AR69,"&lt;50"),"-x-")</f>
        <v>-x-</v>
      </c>
      <c r="AU69" s="26"/>
      <c r="AV69" s="88"/>
      <c r="AW69" s="89"/>
      <c r="AX69" s="89"/>
      <c r="AY69" s="89"/>
      <c r="AZ69" s="89"/>
      <c r="BA69" s="89" t="str">
        <f t="shared" si="13"/>
        <v>-x-</v>
      </c>
      <c r="BB69" s="90" t="str">
        <f t="shared" si="14"/>
        <v>-x-</v>
      </c>
    </row>
    <row r="70" spans="1:54" s="2" customFormat="1" ht="15.6" x14ac:dyDescent="0.3">
      <c r="A70" s="1"/>
      <c r="B70" s="91"/>
      <c r="C70" s="92"/>
      <c r="D70" s="92"/>
      <c r="E70" s="93"/>
      <c r="F70" s="26"/>
      <c r="G70" s="94"/>
      <c r="H70" s="95"/>
      <c r="I70" s="95"/>
      <c r="J70" s="95"/>
      <c r="K70" s="95"/>
      <c r="L70" s="95" t="str">
        <f t="shared" si="15"/>
        <v>-x-</v>
      </c>
      <c r="M70" s="96" t="str">
        <f t="shared" si="16"/>
        <v>-x-</v>
      </c>
      <c r="N70" s="26"/>
      <c r="O70" s="94"/>
      <c r="P70" s="95"/>
      <c r="Q70" s="95"/>
      <c r="R70" s="95"/>
      <c r="S70" s="95"/>
      <c r="T70" s="95" t="str">
        <f t="shared" si="17"/>
        <v>-x-</v>
      </c>
      <c r="U70" s="96" t="str">
        <f t="shared" si="18"/>
        <v>-x-</v>
      </c>
      <c r="V70" s="26"/>
      <c r="W70" s="97"/>
      <c r="X70" s="98"/>
      <c r="Y70" s="98"/>
      <c r="Z70" s="98"/>
      <c r="AA70" s="98"/>
      <c r="AB70" s="98" t="str">
        <f t="shared" si="19"/>
        <v>-x-</v>
      </c>
      <c r="AC70" s="99" t="str">
        <f t="shared" si="20"/>
        <v>-x-</v>
      </c>
      <c r="AD70" s="26"/>
      <c r="AE70" s="94"/>
      <c r="AF70" s="95"/>
      <c r="AG70" s="95"/>
      <c r="AH70" s="95"/>
      <c r="AI70" s="95"/>
      <c r="AJ70" s="95" t="str">
        <f t="shared" si="21"/>
        <v>-x-</v>
      </c>
      <c r="AK70" s="100" t="str">
        <f t="shared" ref="AK70:AK133" si="24">IFERROR(AI70/AJ70,"-x-")</f>
        <v>-x-</v>
      </c>
      <c r="AL70" s="96" t="str">
        <f t="shared" ref="AL70:AL133" si="25">IFERROR(AVERAGEIFS(AE70:AI70,AE70:AI70,"&gt;0",AE70:AI70,"&lt;30"),"-x-")</f>
        <v>-x-</v>
      </c>
      <c r="AM70" s="26"/>
      <c r="AN70" s="94"/>
      <c r="AO70" s="95"/>
      <c r="AP70" s="95"/>
      <c r="AQ70" s="95"/>
      <c r="AR70" s="95"/>
      <c r="AS70" s="95" t="str">
        <f t="shared" si="22"/>
        <v>-x-</v>
      </c>
      <c r="AT70" s="96" t="str">
        <f t="shared" si="23"/>
        <v>-x-</v>
      </c>
      <c r="AU70" s="26"/>
      <c r="AV70" s="101"/>
      <c r="AW70" s="102"/>
      <c r="AX70" s="102"/>
      <c r="AY70" s="102"/>
      <c r="AZ70" s="102"/>
      <c r="BA70" s="102" t="str">
        <f t="shared" si="13"/>
        <v>-x-</v>
      </c>
      <c r="BB70" s="103" t="str">
        <f t="shared" si="14"/>
        <v>-x-</v>
      </c>
    </row>
    <row r="71" spans="1:54" s="2" customFormat="1" ht="15.6" x14ac:dyDescent="0.3">
      <c r="A71" s="1"/>
      <c r="B71" s="62"/>
      <c r="C71" s="63"/>
      <c r="D71" s="63"/>
      <c r="E71" s="64"/>
      <c r="F71" s="26"/>
      <c r="G71" s="68"/>
      <c r="H71" s="69"/>
      <c r="I71" s="69"/>
      <c r="J71" s="69"/>
      <c r="K71" s="69"/>
      <c r="L71" s="69" t="str">
        <f t="shared" si="15"/>
        <v>-x-</v>
      </c>
      <c r="M71" s="70" t="str">
        <f t="shared" si="16"/>
        <v>-x-</v>
      </c>
      <c r="N71" s="26"/>
      <c r="O71" s="68"/>
      <c r="P71" s="69"/>
      <c r="Q71" s="69"/>
      <c r="R71" s="69"/>
      <c r="S71" s="69"/>
      <c r="T71" s="69" t="str">
        <f t="shared" si="17"/>
        <v>-x-</v>
      </c>
      <c r="U71" s="70" t="str">
        <f t="shared" si="18"/>
        <v>-x-</v>
      </c>
      <c r="V71" s="26"/>
      <c r="W71" s="77"/>
      <c r="X71" s="78"/>
      <c r="Y71" s="78"/>
      <c r="Z71" s="78"/>
      <c r="AA71" s="78"/>
      <c r="AB71" s="78" t="str">
        <f t="shared" si="19"/>
        <v>-x-</v>
      </c>
      <c r="AC71" s="79" t="str">
        <f t="shared" si="20"/>
        <v>-x-</v>
      </c>
      <c r="AD71" s="26"/>
      <c r="AE71" s="68"/>
      <c r="AF71" s="69"/>
      <c r="AG71" s="69"/>
      <c r="AH71" s="69"/>
      <c r="AI71" s="69"/>
      <c r="AJ71" s="69" t="str">
        <f t="shared" si="21"/>
        <v>-x-</v>
      </c>
      <c r="AK71" s="84" t="str">
        <f t="shared" si="24"/>
        <v>-x-</v>
      </c>
      <c r="AL71" s="70" t="str">
        <f t="shared" si="25"/>
        <v>-x-</v>
      </c>
      <c r="AM71" s="26"/>
      <c r="AN71" s="68"/>
      <c r="AO71" s="69"/>
      <c r="AP71" s="69"/>
      <c r="AQ71" s="69"/>
      <c r="AR71" s="69"/>
      <c r="AS71" s="69" t="str">
        <f t="shared" si="22"/>
        <v>-x-</v>
      </c>
      <c r="AT71" s="70" t="str">
        <f t="shared" si="23"/>
        <v>-x-</v>
      </c>
      <c r="AU71" s="26"/>
      <c r="AV71" s="88"/>
      <c r="AW71" s="89"/>
      <c r="AX71" s="89"/>
      <c r="AY71" s="89"/>
      <c r="AZ71" s="89"/>
      <c r="BA71" s="89" t="str">
        <f t="shared" si="13"/>
        <v>-x-</v>
      </c>
      <c r="BB71" s="90" t="str">
        <f t="shared" si="14"/>
        <v>-x-</v>
      </c>
    </row>
    <row r="72" spans="1:54" s="2" customFormat="1" ht="15.6" x14ac:dyDescent="0.3">
      <c r="A72" s="1"/>
      <c r="B72" s="91"/>
      <c r="C72" s="92"/>
      <c r="D72" s="92"/>
      <c r="E72" s="93"/>
      <c r="F72" s="26"/>
      <c r="G72" s="94"/>
      <c r="H72" s="95"/>
      <c r="I72" s="95"/>
      <c r="J72" s="95"/>
      <c r="K72" s="95"/>
      <c r="L72" s="95" t="str">
        <f t="shared" si="15"/>
        <v>-x-</v>
      </c>
      <c r="M72" s="96" t="str">
        <f t="shared" si="16"/>
        <v>-x-</v>
      </c>
      <c r="N72" s="26"/>
      <c r="O72" s="94"/>
      <c r="P72" s="95"/>
      <c r="Q72" s="95"/>
      <c r="R72" s="95"/>
      <c r="S72" s="95"/>
      <c r="T72" s="95" t="str">
        <f t="shared" si="17"/>
        <v>-x-</v>
      </c>
      <c r="U72" s="96" t="str">
        <f t="shared" si="18"/>
        <v>-x-</v>
      </c>
      <c r="V72" s="26"/>
      <c r="W72" s="97"/>
      <c r="X72" s="98"/>
      <c r="Y72" s="98"/>
      <c r="Z72" s="98"/>
      <c r="AA72" s="98"/>
      <c r="AB72" s="98" t="str">
        <f t="shared" si="19"/>
        <v>-x-</v>
      </c>
      <c r="AC72" s="99" t="str">
        <f t="shared" si="20"/>
        <v>-x-</v>
      </c>
      <c r="AD72" s="26"/>
      <c r="AE72" s="94"/>
      <c r="AF72" s="95"/>
      <c r="AG72" s="95"/>
      <c r="AH72" s="95"/>
      <c r="AI72" s="95"/>
      <c r="AJ72" s="95" t="str">
        <f t="shared" si="21"/>
        <v>-x-</v>
      </c>
      <c r="AK72" s="100" t="str">
        <f t="shared" si="24"/>
        <v>-x-</v>
      </c>
      <c r="AL72" s="96" t="str">
        <f t="shared" si="25"/>
        <v>-x-</v>
      </c>
      <c r="AM72" s="26"/>
      <c r="AN72" s="94"/>
      <c r="AO72" s="95"/>
      <c r="AP72" s="95"/>
      <c r="AQ72" s="95"/>
      <c r="AR72" s="95"/>
      <c r="AS72" s="95" t="str">
        <f t="shared" si="22"/>
        <v>-x-</v>
      </c>
      <c r="AT72" s="96" t="str">
        <f t="shared" si="23"/>
        <v>-x-</v>
      </c>
      <c r="AU72" s="26"/>
      <c r="AV72" s="101"/>
      <c r="AW72" s="102"/>
      <c r="AX72" s="102"/>
      <c r="AY72" s="102"/>
      <c r="AZ72" s="102"/>
      <c r="BA72" s="102" t="str">
        <f t="shared" si="13"/>
        <v>-x-</v>
      </c>
      <c r="BB72" s="103" t="str">
        <f t="shared" si="14"/>
        <v>-x-</v>
      </c>
    </row>
    <row r="73" spans="1:54" s="2" customFormat="1" ht="15.6" x14ac:dyDescent="0.3">
      <c r="A73" s="1"/>
      <c r="B73" s="62"/>
      <c r="C73" s="63"/>
      <c r="D73" s="63"/>
      <c r="E73" s="64"/>
      <c r="F73" s="26"/>
      <c r="G73" s="68"/>
      <c r="H73" s="69"/>
      <c r="I73" s="69"/>
      <c r="J73" s="69"/>
      <c r="K73" s="69"/>
      <c r="L73" s="69" t="str">
        <f t="shared" si="15"/>
        <v>-x-</v>
      </c>
      <c r="M73" s="70" t="str">
        <f t="shared" si="16"/>
        <v>-x-</v>
      </c>
      <c r="N73" s="26"/>
      <c r="O73" s="68"/>
      <c r="P73" s="69"/>
      <c r="Q73" s="69"/>
      <c r="R73" s="69"/>
      <c r="S73" s="69"/>
      <c r="T73" s="69" t="str">
        <f t="shared" si="17"/>
        <v>-x-</v>
      </c>
      <c r="U73" s="70" t="str">
        <f t="shared" si="18"/>
        <v>-x-</v>
      </c>
      <c r="V73" s="26"/>
      <c r="W73" s="77"/>
      <c r="X73" s="78"/>
      <c r="Y73" s="78"/>
      <c r="Z73" s="78"/>
      <c r="AA73" s="78"/>
      <c r="AB73" s="78" t="str">
        <f t="shared" si="19"/>
        <v>-x-</v>
      </c>
      <c r="AC73" s="79" t="str">
        <f t="shared" si="20"/>
        <v>-x-</v>
      </c>
      <c r="AD73" s="26"/>
      <c r="AE73" s="68"/>
      <c r="AF73" s="69"/>
      <c r="AG73" s="69"/>
      <c r="AH73" s="69"/>
      <c r="AI73" s="69"/>
      <c r="AJ73" s="69" t="str">
        <f t="shared" si="21"/>
        <v>-x-</v>
      </c>
      <c r="AK73" s="84" t="str">
        <f t="shared" si="24"/>
        <v>-x-</v>
      </c>
      <c r="AL73" s="70" t="str">
        <f t="shared" si="25"/>
        <v>-x-</v>
      </c>
      <c r="AM73" s="26"/>
      <c r="AN73" s="68"/>
      <c r="AO73" s="69"/>
      <c r="AP73" s="69"/>
      <c r="AQ73" s="69"/>
      <c r="AR73" s="69"/>
      <c r="AS73" s="69" t="str">
        <f t="shared" si="22"/>
        <v>-x-</v>
      </c>
      <c r="AT73" s="70" t="str">
        <f t="shared" si="23"/>
        <v>-x-</v>
      </c>
      <c r="AU73" s="26"/>
      <c r="AV73" s="88"/>
      <c r="AW73" s="89"/>
      <c r="AX73" s="89"/>
      <c r="AY73" s="89"/>
      <c r="AZ73" s="89"/>
      <c r="BA73" s="89" t="str">
        <f t="shared" si="13"/>
        <v>-x-</v>
      </c>
      <c r="BB73" s="90" t="str">
        <f t="shared" si="14"/>
        <v>-x-</v>
      </c>
    </row>
    <row r="74" spans="1:54" s="2" customFormat="1" ht="15.6" x14ac:dyDescent="0.3">
      <c r="A74" s="1"/>
      <c r="B74" s="91"/>
      <c r="C74" s="92"/>
      <c r="D74" s="92"/>
      <c r="E74" s="93"/>
      <c r="F74" s="26"/>
      <c r="G74" s="94"/>
      <c r="H74" s="95"/>
      <c r="I74" s="95"/>
      <c r="J74" s="95"/>
      <c r="K74" s="95"/>
      <c r="L74" s="95" t="str">
        <f t="shared" si="15"/>
        <v>-x-</v>
      </c>
      <c r="M74" s="96" t="str">
        <f t="shared" si="16"/>
        <v>-x-</v>
      </c>
      <c r="N74" s="26"/>
      <c r="O74" s="94"/>
      <c r="P74" s="95"/>
      <c r="Q74" s="95"/>
      <c r="R74" s="95"/>
      <c r="S74" s="95"/>
      <c r="T74" s="95" t="str">
        <f t="shared" si="17"/>
        <v>-x-</v>
      </c>
      <c r="U74" s="96" t="str">
        <f t="shared" si="18"/>
        <v>-x-</v>
      </c>
      <c r="V74" s="26"/>
      <c r="W74" s="97"/>
      <c r="X74" s="98"/>
      <c r="Y74" s="98"/>
      <c r="Z74" s="98"/>
      <c r="AA74" s="98"/>
      <c r="AB74" s="98" t="str">
        <f t="shared" si="19"/>
        <v>-x-</v>
      </c>
      <c r="AC74" s="99" t="str">
        <f t="shared" si="20"/>
        <v>-x-</v>
      </c>
      <c r="AD74" s="26"/>
      <c r="AE74" s="94"/>
      <c r="AF74" s="95"/>
      <c r="AG74" s="95"/>
      <c r="AH74" s="95"/>
      <c r="AI74" s="95"/>
      <c r="AJ74" s="95" t="str">
        <f t="shared" si="21"/>
        <v>-x-</v>
      </c>
      <c r="AK74" s="100" t="str">
        <f t="shared" si="24"/>
        <v>-x-</v>
      </c>
      <c r="AL74" s="96" t="str">
        <f t="shared" si="25"/>
        <v>-x-</v>
      </c>
      <c r="AM74" s="26"/>
      <c r="AN74" s="94"/>
      <c r="AO74" s="95"/>
      <c r="AP74" s="95"/>
      <c r="AQ74" s="95"/>
      <c r="AR74" s="95"/>
      <c r="AS74" s="95" t="str">
        <f t="shared" si="22"/>
        <v>-x-</v>
      </c>
      <c r="AT74" s="96" t="str">
        <f t="shared" si="23"/>
        <v>-x-</v>
      </c>
      <c r="AU74" s="26"/>
      <c r="AV74" s="101"/>
      <c r="AW74" s="102"/>
      <c r="AX74" s="102"/>
      <c r="AY74" s="102"/>
      <c r="AZ74" s="102"/>
      <c r="BA74" s="102" t="str">
        <f t="shared" si="13"/>
        <v>-x-</v>
      </c>
      <c r="BB74" s="103" t="str">
        <f t="shared" si="14"/>
        <v>-x-</v>
      </c>
    </row>
    <row r="75" spans="1:54" s="2" customFormat="1" ht="15.6" x14ac:dyDescent="0.3">
      <c r="A75" s="1"/>
      <c r="B75" s="62"/>
      <c r="C75" s="63"/>
      <c r="D75" s="63"/>
      <c r="E75" s="64"/>
      <c r="F75" s="26"/>
      <c r="G75" s="68"/>
      <c r="H75" s="69"/>
      <c r="I75" s="69"/>
      <c r="J75" s="69"/>
      <c r="K75" s="69"/>
      <c r="L75" s="69" t="str">
        <f t="shared" si="15"/>
        <v>-x-</v>
      </c>
      <c r="M75" s="70" t="str">
        <f t="shared" si="16"/>
        <v>-x-</v>
      </c>
      <c r="N75" s="26"/>
      <c r="O75" s="68"/>
      <c r="P75" s="69"/>
      <c r="Q75" s="69"/>
      <c r="R75" s="69"/>
      <c r="S75" s="69"/>
      <c r="T75" s="69" t="str">
        <f t="shared" si="17"/>
        <v>-x-</v>
      </c>
      <c r="U75" s="70" t="str">
        <f t="shared" si="18"/>
        <v>-x-</v>
      </c>
      <c r="V75" s="26"/>
      <c r="W75" s="77"/>
      <c r="X75" s="78"/>
      <c r="Y75" s="78"/>
      <c r="Z75" s="78"/>
      <c r="AA75" s="78"/>
      <c r="AB75" s="78" t="str">
        <f t="shared" si="19"/>
        <v>-x-</v>
      </c>
      <c r="AC75" s="79" t="str">
        <f t="shared" si="20"/>
        <v>-x-</v>
      </c>
      <c r="AD75" s="26"/>
      <c r="AE75" s="68"/>
      <c r="AF75" s="69"/>
      <c r="AG75" s="69"/>
      <c r="AH75" s="69"/>
      <c r="AI75" s="69"/>
      <c r="AJ75" s="69" t="str">
        <f t="shared" si="21"/>
        <v>-x-</v>
      </c>
      <c r="AK75" s="84" t="str">
        <f t="shared" si="24"/>
        <v>-x-</v>
      </c>
      <c r="AL75" s="70" t="str">
        <f t="shared" si="25"/>
        <v>-x-</v>
      </c>
      <c r="AM75" s="26"/>
      <c r="AN75" s="68"/>
      <c r="AO75" s="69"/>
      <c r="AP75" s="69"/>
      <c r="AQ75" s="69"/>
      <c r="AR75" s="69"/>
      <c r="AS75" s="69" t="str">
        <f t="shared" si="22"/>
        <v>-x-</v>
      </c>
      <c r="AT75" s="70" t="str">
        <f t="shared" si="23"/>
        <v>-x-</v>
      </c>
      <c r="AU75" s="26"/>
      <c r="AV75" s="88"/>
      <c r="AW75" s="89"/>
      <c r="AX75" s="89"/>
      <c r="AY75" s="89"/>
      <c r="AZ75" s="89"/>
      <c r="BA75" s="89" t="str">
        <f t="shared" ref="BA75:BA138" si="26">IFERROR(MEDIAN(AV75:AZ75),"-x-")</f>
        <v>-x-</v>
      </c>
      <c r="BB75" s="90" t="str">
        <f t="shared" ref="BB75:BB138" si="27">IFERROR(AVERAGEIFS(AV75:AZ75,AV75:AZ75,"&gt;0",AV75:AZ75,"&lt;50"),"-x-")</f>
        <v>-x-</v>
      </c>
    </row>
    <row r="76" spans="1:54" s="2" customFormat="1" ht="15.6" x14ac:dyDescent="0.3">
      <c r="A76" s="1"/>
      <c r="B76" s="91"/>
      <c r="C76" s="92"/>
      <c r="D76" s="92"/>
      <c r="E76" s="93"/>
      <c r="F76" s="26"/>
      <c r="G76" s="94"/>
      <c r="H76" s="95"/>
      <c r="I76" s="95"/>
      <c r="J76" s="95"/>
      <c r="K76" s="95"/>
      <c r="L76" s="95" t="str">
        <f t="shared" si="15"/>
        <v>-x-</v>
      </c>
      <c r="M76" s="96" t="str">
        <f t="shared" si="16"/>
        <v>-x-</v>
      </c>
      <c r="N76" s="26"/>
      <c r="O76" s="94"/>
      <c r="P76" s="95"/>
      <c r="Q76" s="95"/>
      <c r="R76" s="95"/>
      <c r="S76" s="95"/>
      <c r="T76" s="95" t="str">
        <f t="shared" si="17"/>
        <v>-x-</v>
      </c>
      <c r="U76" s="96" t="str">
        <f t="shared" si="18"/>
        <v>-x-</v>
      </c>
      <c r="V76" s="26"/>
      <c r="W76" s="97"/>
      <c r="X76" s="98"/>
      <c r="Y76" s="98"/>
      <c r="Z76" s="98"/>
      <c r="AA76" s="98"/>
      <c r="AB76" s="98" t="str">
        <f t="shared" si="19"/>
        <v>-x-</v>
      </c>
      <c r="AC76" s="99" t="str">
        <f t="shared" si="20"/>
        <v>-x-</v>
      </c>
      <c r="AD76" s="26"/>
      <c r="AE76" s="94"/>
      <c r="AF76" s="95"/>
      <c r="AG76" s="95"/>
      <c r="AH76" s="95"/>
      <c r="AI76" s="95"/>
      <c r="AJ76" s="95" t="str">
        <f t="shared" si="21"/>
        <v>-x-</v>
      </c>
      <c r="AK76" s="100" t="str">
        <f t="shared" si="24"/>
        <v>-x-</v>
      </c>
      <c r="AL76" s="96" t="str">
        <f t="shared" si="25"/>
        <v>-x-</v>
      </c>
      <c r="AM76" s="26"/>
      <c r="AN76" s="94"/>
      <c r="AO76" s="95"/>
      <c r="AP76" s="95"/>
      <c r="AQ76" s="95"/>
      <c r="AR76" s="95"/>
      <c r="AS76" s="95" t="str">
        <f t="shared" si="22"/>
        <v>-x-</v>
      </c>
      <c r="AT76" s="96" t="str">
        <f t="shared" si="23"/>
        <v>-x-</v>
      </c>
      <c r="AU76" s="26"/>
      <c r="AV76" s="101"/>
      <c r="AW76" s="102"/>
      <c r="AX76" s="102"/>
      <c r="AY76" s="102"/>
      <c r="AZ76" s="102"/>
      <c r="BA76" s="102" t="str">
        <f t="shared" si="26"/>
        <v>-x-</v>
      </c>
      <c r="BB76" s="103" t="str">
        <f t="shared" si="27"/>
        <v>-x-</v>
      </c>
    </row>
    <row r="77" spans="1:54" s="2" customFormat="1" ht="15.6" x14ac:dyDescent="0.3">
      <c r="A77" s="1"/>
      <c r="B77" s="62"/>
      <c r="C77" s="63"/>
      <c r="D77" s="63"/>
      <c r="E77" s="64"/>
      <c r="F77" s="26"/>
      <c r="G77" s="68"/>
      <c r="H77" s="69"/>
      <c r="I77" s="69"/>
      <c r="J77" s="69"/>
      <c r="K77" s="69"/>
      <c r="L77" s="69" t="str">
        <f t="shared" si="15"/>
        <v>-x-</v>
      </c>
      <c r="M77" s="70" t="str">
        <f t="shared" si="16"/>
        <v>-x-</v>
      </c>
      <c r="N77" s="26"/>
      <c r="O77" s="68"/>
      <c r="P77" s="69"/>
      <c r="Q77" s="69"/>
      <c r="R77" s="69"/>
      <c r="S77" s="69"/>
      <c r="T77" s="69" t="str">
        <f t="shared" si="17"/>
        <v>-x-</v>
      </c>
      <c r="U77" s="70" t="str">
        <f t="shared" si="18"/>
        <v>-x-</v>
      </c>
      <c r="V77" s="26"/>
      <c r="W77" s="77"/>
      <c r="X77" s="78"/>
      <c r="Y77" s="78"/>
      <c r="Z77" s="78"/>
      <c r="AA77" s="78"/>
      <c r="AB77" s="78" t="str">
        <f t="shared" si="19"/>
        <v>-x-</v>
      </c>
      <c r="AC77" s="79" t="str">
        <f t="shared" si="20"/>
        <v>-x-</v>
      </c>
      <c r="AD77" s="26"/>
      <c r="AE77" s="68"/>
      <c r="AF77" s="69"/>
      <c r="AG77" s="69"/>
      <c r="AH77" s="69"/>
      <c r="AI77" s="69"/>
      <c r="AJ77" s="69" t="str">
        <f t="shared" si="21"/>
        <v>-x-</v>
      </c>
      <c r="AK77" s="84" t="str">
        <f t="shared" si="24"/>
        <v>-x-</v>
      </c>
      <c r="AL77" s="70" t="str">
        <f t="shared" si="25"/>
        <v>-x-</v>
      </c>
      <c r="AM77" s="26"/>
      <c r="AN77" s="68"/>
      <c r="AO77" s="69"/>
      <c r="AP77" s="69"/>
      <c r="AQ77" s="69"/>
      <c r="AR77" s="69"/>
      <c r="AS77" s="69" t="str">
        <f t="shared" si="22"/>
        <v>-x-</v>
      </c>
      <c r="AT77" s="70" t="str">
        <f t="shared" si="23"/>
        <v>-x-</v>
      </c>
      <c r="AU77" s="26"/>
      <c r="AV77" s="88"/>
      <c r="AW77" s="89"/>
      <c r="AX77" s="89"/>
      <c r="AY77" s="89"/>
      <c r="AZ77" s="89"/>
      <c r="BA77" s="89" t="str">
        <f t="shared" si="26"/>
        <v>-x-</v>
      </c>
      <c r="BB77" s="90" t="str">
        <f t="shared" si="27"/>
        <v>-x-</v>
      </c>
    </row>
    <row r="78" spans="1:54" s="2" customFormat="1" ht="15.6" x14ac:dyDescent="0.3">
      <c r="A78" s="1"/>
      <c r="B78" s="91"/>
      <c r="C78" s="92"/>
      <c r="D78" s="92"/>
      <c r="E78" s="93"/>
      <c r="F78" s="26"/>
      <c r="G78" s="94"/>
      <c r="H78" s="95"/>
      <c r="I78" s="95"/>
      <c r="J78" s="95"/>
      <c r="K78" s="95"/>
      <c r="L78" s="95" t="str">
        <f t="shared" si="15"/>
        <v>-x-</v>
      </c>
      <c r="M78" s="96" t="str">
        <f t="shared" si="16"/>
        <v>-x-</v>
      </c>
      <c r="N78" s="26"/>
      <c r="O78" s="94"/>
      <c r="P78" s="95"/>
      <c r="Q78" s="95"/>
      <c r="R78" s="95"/>
      <c r="S78" s="95"/>
      <c r="T78" s="95" t="str">
        <f t="shared" si="17"/>
        <v>-x-</v>
      </c>
      <c r="U78" s="96" t="str">
        <f t="shared" si="18"/>
        <v>-x-</v>
      </c>
      <c r="V78" s="26"/>
      <c r="W78" s="97"/>
      <c r="X78" s="98"/>
      <c r="Y78" s="98"/>
      <c r="Z78" s="98"/>
      <c r="AA78" s="98"/>
      <c r="AB78" s="98" t="str">
        <f t="shared" si="19"/>
        <v>-x-</v>
      </c>
      <c r="AC78" s="99" t="str">
        <f t="shared" si="20"/>
        <v>-x-</v>
      </c>
      <c r="AD78" s="26"/>
      <c r="AE78" s="94"/>
      <c r="AF78" s="95"/>
      <c r="AG78" s="95"/>
      <c r="AH78" s="95"/>
      <c r="AI78" s="95"/>
      <c r="AJ78" s="95" t="str">
        <f t="shared" si="21"/>
        <v>-x-</v>
      </c>
      <c r="AK78" s="100" t="str">
        <f t="shared" si="24"/>
        <v>-x-</v>
      </c>
      <c r="AL78" s="96" t="str">
        <f t="shared" si="25"/>
        <v>-x-</v>
      </c>
      <c r="AM78" s="26"/>
      <c r="AN78" s="94"/>
      <c r="AO78" s="95"/>
      <c r="AP78" s="95"/>
      <c r="AQ78" s="95"/>
      <c r="AR78" s="95"/>
      <c r="AS78" s="95" t="str">
        <f t="shared" si="22"/>
        <v>-x-</v>
      </c>
      <c r="AT78" s="96" t="str">
        <f t="shared" si="23"/>
        <v>-x-</v>
      </c>
      <c r="AU78" s="26"/>
      <c r="AV78" s="101"/>
      <c r="AW78" s="102"/>
      <c r="AX78" s="102"/>
      <c r="AY78" s="102"/>
      <c r="AZ78" s="102"/>
      <c r="BA78" s="102" t="str">
        <f t="shared" si="26"/>
        <v>-x-</v>
      </c>
      <c r="BB78" s="103" t="str">
        <f t="shared" si="27"/>
        <v>-x-</v>
      </c>
    </row>
    <row r="79" spans="1:54" s="2" customFormat="1" ht="15.6" x14ac:dyDescent="0.3">
      <c r="A79" s="1"/>
      <c r="B79" s="62"/>
      <c r="C79" s="63"/>
      <c r="D79" s="63"/>
      <c r="E79" s="64"/>
      <c r="F79" s="26"/>
      <c r="G79" s="68"/>
      <c r="H79" s="69"/>
      <c r="I79" s="69"/>
      <c r="J79" s="69"/>
      <c r="K79" s="69"/>
      <c r="L79" s="69" t="str">
        <f t="shared" si="15"/>
        <v>-x-</v>
      </c>
      <c r="M79" s="70" t="str">
        <f t="shared" si="16"/>
        <v>-x-</v>
      </c>
      <c r="N79" s="26"/>
      <c r="O79" s="68"/>
      <c r="P79" s="69"/>
      <c r="Q79" s="69"/>
      <c r="R79" s="69"/>
      <c r="S79" s="69"/>
      <c r="T79" s="69" t="str">
        <f t="shared" si="17"/>
        <v>-x-</v>
      </c>
      <c r="U79" s="70" t="str">
        <f t="shared" si="18"/>
        <v>-x-</v>
      </c>
      <c r="V79" s="26"/>
      <c r="W79" s="77"/>
      <c r="X79" s="78"/>
      <c r="Y79" s="78"/>
      <c r="Z79" s="78"/>
      <c r="AA79" s="78"/>
      <c r="AB79" s="78" t="str">
        <f t="shared" si="19"/>
        <v>-x-</v>
      </c>
      <c r="AC79" s="79" t="str">
        <f t="shared" si="20"/>
        <v>-x-</v>
      </c>
      <c r="AD79" s="26"/>
      <c r="AE79" s="68"/>
      <c r="AF79" s="69"/>
      <c r="AG79" s="69"/>
      <c r="AH79" s="69"/>
      <c r="AI79" s="69"/>
      <c r="AJ79" s="69" t="str">
        <f t="shared" si="21"/>
        <v>-x-</v>
      </c>
      <c r="AK79" s="84" t="str">
        <f t="shared" si="24"/>
        <v>-x-</v>
      </c>
      <c r="AL79" s="70" t="str">
        <f t="shared" si="25"/>
        <v>-x-</v>
      </c>
      <c r="AM79" s="26"/>
      <c r="AN79" s="68"/>
      <c r="AO79" s="69"/>
      <c r="AP79" s="69"/>
      <c r="AQ79" s="69"/>
      <c r="AR79" s="69"/>
      <c r="AS79" s="69" t="str">
        <f t="shared" si="22"/>
        <v>-x-</v>
      </c>
      <c r="AT79" s="70" t="str">
        <f t="shared" si="23"/>
        <v>-x-</v>
      </c>
      <c r="AU79" s="26"/>
      <c r="AV79" s="88"/>
      <c r="AW79" s="89"/>
      <c r="AX79" s="89"/>
      <c r="AY79" s="89"/>
      <c r="AZ79" s="89"/>
      <c r="BA79" s="89" t="str">
        <f t="shared" si="26"/>
        <v>-x-</v>
      </c>
      <c r="BB79" s="90" t="str">
        <f t="shared" si="27"/>
        <v>-x-</v>
      </c>
    </row>
    <row r="80" spans="1:54" s="2" customFormat="1" ht="15.6" x14ac:dyDescent="0.3">
      <c r="A80" s="1"/>
      <c r="B80" s="91"/>
      <c r="C80" s="92"/>
      <c r="D80" s="92"/>
      <c r="E80" s="93"/>
      <c r="F80" s="26"/>
      <c r="G80" s="94"/>
      <c r="H80" s="95"/>
      <c r="I80" s="95"/>
      <c r="J80" s="95"/>
      <c r="K80" s="95"/>
      <c r="L80" s="95" t="str">
        <f t="shared" si="15"/>
        <v>-x-</v>
      </c>
      <c r="M80" s="96" t="str">
        <f t="shared" si="16"/>
        <v>-x-</v>
      </c>
      <c r="N80" s="26"/>
      <c r="O80" s="94"/>
      <c r="P80" s="95"/>
      <c r="Q80" s="95"/>
      <c r="R80" s="95"/>
      <c r="S80" s="95"/>
      <c r="T80" s="95" t="str">
        <f t="shared" si="17"/>
        <v>-x-</v>
      </c>
      <c r="U80" s="96" t="str">
        <f t="shared" si="18"/>
        <v>-x-</v>
      </c>
      <c r="V80" s="26"/>
      <c r="W80" s="97"/>
      <c r="X80" s="98"/>
      <c r="Y80" s="98"/>
      <c r="Z80" s="98"/>
      <c r="AA80" s="98"/>
      <c r="AB80" s="98" t="str">
        <f t="shared" si="19"/>
        <v>-x-</v>
      </c>
      <c r="AC80" s="99" t="str">
        <f t="shared" si="20"/>
        <v>-x-</v>
      </c>
      <c r="AD80" s="26"/>
      <c r="AE80" s="94"/>
      <c r="AF80" s="95"/>
      <c r="AG80" s="95"/>
      <c r="AH80" s="95"/>
      <c r="AI80" s="95"/>
      <c r="AJ80" s="95" t="str">
        <f t="shared" si="21"/>
        <v>-x-</v>
      </c>
      <c r="AK80" s="100" t="str">
        <f t="shared" si="24"/>
        <v>-x-</v>
      </c>
      <c r="AL80" s="96" t="str">
        <f t="shared" si="25"/>
        <v>-x-</v>
      </c>
      <c r="AM80" s="26"/>
      <c r="AN80" s="94"/>
      <c r="AO80" s="95"/>
      <c r="AP80" s="95"/>
      <c r="AQ80" s="95"/>
      <c r="AR80" s="95"/>
      <c r="AS80" s="95" t="str">
        <f t="shared" si="22"/>
        <v>-x-</v>
      </c>
      <c r="AT80" s="96" t="str">
        <f t="shared" si="23"/>
        <v>-x-</v>
      </c>
      <c r="AU80" s="26"/>
      <c r="AV80" s="101"/>
      <c r="AW80" s="102"/>
      <c r="AX80" s="102"/>
      <c r="AY80" s="102"/>
      <c r="AZ80" s="102"/>
      <c r="BA80" s="102" t="str">
        <f t="shared" si="26"/>
        <v>-x-</v>
      </c>
      <c r="BB80" s="103" t="str">
        <f t="shared" si="27"/>
        <v>-x-</v>
      </c>
    </row>
    <row r="81" spans="1:54" s="2" customFormat="1" ht="15.6" x14ac:dyDescent="0.3">
      <c r="A81" s="1"/>
      <c r="B81" s="62"/>
      <c r="C81" s="63"/>
      <c r="D81" s="63"/>
      <c r="E81" s="64"/>
      <c r="F81" s="26"/>
      <c r="G81" s="68"/>
      <c r="H81" s="69"/>
      <c r="I81" s="69"/>
      <c r="J81" s="69"/>
      <c r="K81" s="69"/>
      <c r="L81" s="69" t="str">
        <f t="shared" si="15"/>
        <v>-x-</v>
      </c>
      <c r="M81" s="70" t="str">
        <f t="shared" si="16"/>
        <v>-x-</v>
      </c>
      <c r="N81" s="26"/>
      <c r="O81" s="68"/>
      <c r="P81" s="69"/>
      <c r="Q81" s="69"/>
      <c r="R81" s="69"/>
      <c r="S81" s="69"/>
      <c r="T81" s="69" t="str">
        <f t="shared" si="17"/>
        <v>-x-</v>
      </c>
      <c r="U81" s="70" t="str">
        <f t="shared" si="18"/>
        <v>-x-</v>
      </c>
      <c r="V81" s="26"/>
      <c r="W81" s="77"/>
      <c r="X81" s="78"/>
      <c r="Y81" s="78"/>
      <c r="Z81" s="78"/>
      <c r="AA81" s="78"/>
      <c r="AB81" s="78" t="str">
        <f t="shared" si="19"/>
        <v>-x-</v>
      </c>
      <c r="AC81" s="79" t="str">
        <f t="shared" si="20"/>
        <v>-x-</v>
      </c>
      <c r="AD81" s="26"/>
      <c r="AE81" s="68"/>
      <c r="AF81" s="69"/>
      <c r="AG81" s="69"/>
      <c r="AH81" s="69"/>
      <c r="AI81" s="69"/>
      <c r="AJ81" s="69" t="str">
        <f t="shared" si="21"/>
        <v>-x-</v>
      </c>
      <c r="AK81" s="84" t="str">
        <f t="shared" si="24"/>
        <v>-x-</v>
      </c>
      <c r="AL81" s="70" t="str">
        <f t="shared" si="25"/>
        <v>-x-</v>
      </c>
      <c r="AM81" s="26"/>
      <c r="AN81" s="68"/>
      <c r="AO81" s="69"/>
      <c r="AP81" s="69"/>
      <c r="AQ81" s="69"/>
      <c r="AR81" s="69"/>
      <c r="AS81" s="69" t="str">
        <f t="shared" si="22"/>
        <v>-x-</v>
      </c>
      <c r="AT81" s="70" t="str">
        <f t="shared" si="23"/>
        <v>-x-</v>
      </c>
      <c r="AU81" s="26"/>
      <c r="AV81" s="88"/>
      <c r="AW81" s="89"/>
      <c r="AX81" s="89"/>
      <c r="AY81" s="89"/>
      <c r="AZ81" s="89"/>
      <c r="BA81" s="89" t="str">
        <f t="shared" si="26"/>
        <v>-x-</v>
      </c>
      <c r="BB81" s="90" t="str">
        <f t="shared" si="27"/>
        <v>-x-</v>
      </c>
    </row>
    <row r="82" spans="1:54" s="2" customFormat="1" ht="15.6" x14ac:dyDescent="0.3">
      <c r="A82" s="1"/>
      <c r="B82" s="91"/>
      <c r="C82" s="92"/>
      <c r="D82" s="92"/>
      <c r="E82" s="93"/>
      <c r="F82" s="26"/>
      <c r="G82" s="94"/>
      <c r="H82" s="95"/>
      <c r="I82" s="95"/>
      <c r="J82" s="95"/>
      <c r="K82" s="95"/>
      <c r="L82" s="95" t="str">
        <f t="shared" si="15"/>
        <v>-x-</v>
      </c>
      <c r="M82" s="96" t="str">
        <f t="shared" si="16"/>
        <v>-x-</v>
      </c>
      <c r="N82" s="26"/>
      <c r="O82" s="94"/>
      <c r="P82" s="95"/>
      <c r="Q82" s="95"/>
      <c r="R82" s="95"/>
      <c r="S82" s="95"/>
      <c r="T82" s="95" t="str">
        <f t="shared" si="17"/>
        <v>-x-</v>
      </c>
      <c r="U82" s="96" t="str">
        <f t="shared" si="18"/>
        <v>-x-</v>
      </c>
      <c r="V82" s="26"/>
      <c r="W82" s="97"/>
      <c r="X82" s="98"/>
      <c r="Y82" s="98"/>
      <c r="Z82" s="98"/>
      <c r="AA82" s="98"/>
      <c r="AB82" s="98" t="str">
        <f t="shared" si="19"/>
        <v>-x-</v>
      </c>
      <c r="AC82" s="99" t="str">
        <f t="shared" si="20"/>
        <v>-x-</v>
      </c>
      <c r="AD82" s="26"/>
      <c r="AE82" s="94"/>
      <c r="AF82" s="95"/>
      <c r="AG82" s="95"/>
      <c r="AH82" s="95"/>
      <c r="AI82" s="95"/>
      <c r="AJ82" s="95" t="str">
        <f t="shared" si="21"/>
        <v>-x-</v>
      </c>
      <c r="AK82" s="100" t="str">
        <f t="shared" si="24"/>
        <v>-x-</v>
      </c>
      <c r="AL82" s="96" t="str">
        <f t="shared" si="25"/>
        <v>-x-</v>
      </c>
      <c r="AM82" s="26"/>
      <c r="AN82" s="94"/>
      <c r="AO82" s="95"/>
      <c r="AP82" s="95"/>
      <c r="AQ82" s="95"/>
      <c r="AR82" s="95"/>
      <c r="AS82" s="95" t="str">
        <f t="shared" si="22"/>
        <v>-x-</v>
      </c>
      <c r="AT82" s="96" t="str">
        <f t="shared" si="23"/>
        <v>-x-</v>
      </c>
      <c r="AU82" s="26"/>
      <c r="AV82" s="101"/>
      <c r="AW82" s="102"/>
      <c r="AX82" s="102"/>
      <c r="AY82" s="102"/>
      <c r="AZ82" s="102"/>
      <c r="BA82" s="102" t="str">
        <f t="shared" si="26"/>
        <v>-x-</v>
      </c>
      <c r="BB82" s="103" t="str">
        <f t="shared" si="27"/>
        <v>-x-</v>
      </c>
    </row>
    <row r="83" spans="1:54" s="2" customFormat="1" ht="15.6" x14ac:dyDescent="0.3">
      <c r="A83" s="1"/>
      <c r="B83" s="62"/>
      <c r="C83" s="63"/>
      <c r="D83" s="63"/>
      <c r="E83" s="64"/>
      <c r="F83" s="26"/>
      <c r="G83" s="68"/>
      <c r="H83" s="69"/>
      <c r="I83" s="69"/>
      <c r="J83" s="69"/>
      <c r="K83" s="69"/>
      <c r="L83" s="69" t="str">
        <f t="shared" si="15"/>
        <v>-x-</v>
      </c>
      <c r="M83" s="70" t="str">
        <f t="shared" si="16"/>
        <v>-x-</v>
      </c>
      <c r="N83" s="26"/>
      <c r="O83" s="68"/>
      <c r="P83" s="69"/>
      <c r="Q83" s="69"/>
      <c r="R83" s="69"/>
      <c r="S83" s="69"/>
      <c r="T83" s="69" t="str">
        <f t="shared" si="17"/>
        <v>-x-</v>
      </c>
      <c r="U83" s="70" t="str">
        <f t="shared" si="18"/>
        <v>-x-</v>
      </c>
      <c r="V83" s="26"/>
      <c r="W83" s="77"/>
      <c r="X83" s="78"/>
      <c r="Y83" s="78"/>
      <c r="Z83" s="78"/>
      <c r="AA83" s="78"/>
      <c r="AB83" s="78" t="str">
        <f t="shared" si="19"/>
        <v>-x-</v>
      </c>
      <c r="AC83" s="79" t="str">
        <f t="shared" si="20"/>
        <v>-x-</v>
      </c>
      <c r="AD83" s="26"/>
      <c r="AE83" s="68"/>
      <c r="AF83" s="69"/>
      <c r="AG83" s="69"/>
      <c r="AH83" s="69"/>
      <c r="AI83" s="69"/>
      <c r="AJ83" s="69" t="str">
        <f t="shared" si="21"/>
        <v>-x-</v>
      </c>
      <c r="AK83" s="84" t="str">
        <f t="shared" si="24"/>
        <v>-x-</v>
      </c>
      <c r="AL83" s="70" t="str">
        <f t="shared" si="25"/>
        <v>-x-</v>
      </c>
      <c r="AM83" s="26"/>
      <c r="AN83" s="68"/>
      <c r="AO83" s="69"/>
      <c r="AP83" s="69"/>
      <c r="AQ83" s="69"/>
      <c r="AR83" s="69"/>
      <c r="AS83" s="69" t="str">
        <f t="shared" si="22"/>
        <v>-x-</v>
      </c>
      <c r="AT83" s="70" t="str">
        <f t="shared" si="23"/>
        <v>-x-</v>
      </c>
      <c r="AU83" s="26"/>
      <c r="AV83" s="88"/>
      <c r="AW83" s="89"/>
      <c r="AX83" s="89"/>
      <c r="AY83" s="89"/>
      <c r="AZ83" s="89"/>
      <c r="BA83" s="89" t="str">
        <f t="shared" si="26"/>
        <v>-x-</v>
      </c>
      <c r="BB83" s="90" t="str">
        <f t="shared" si="27"/>
        <v>-x-</v>
      </c>
    </row>
    <row r="84" spans="1:54" s="2" customFormat="1" ht="15.6" x14ac:dyDescent="0.3">
      <c r="A84" s="1"/>
      <c r="B84" s="91"/>
      <c r="C84" s="92"/>
      <c r="D84" s="92"/>
      <c r="E84" s="93"/>
      <c r="F84" s="26"/>
      <c r="G84" s="94"/>
      <c r="H84" s="95"/>
      <c r="I84" s="95"/>
      <c r="J84" s="95"/>
      <c r="K84" s="95"/>
      <c r="L84" s="95" t="str">
        <f t="shared" si="15"/>
        <v>-x-</v>
      </c>
      <c r="M84" s="96" t="str">
        <f t="shared" si="16"/>
        <v>-x-</v>
      </c>
      <c r="N84" s="26"/>
      <c r="O84" s="94"/>
      <c r="P84" s="95"/>
      <c r="Q84" s="95"/>
      <c r="R84" s="95"/>
      <c r="S84" s="95"/>
      <c r="T84" s="95" t="str">
        <f t="shared" si="17"/>
        <v>-x-</v>
      </c>
      <c r="U84" s="96" t="str">
        <f t="shared" si="18"/>
        <v>-x-</v>
      </c>
      <c r="V84" s="26"/>
      <c r="W84" s="97"/>
      <c r="X84" s="98"/>
      <c r="Y84" s="98"/>
      <c r="Z84" s="98"/>
      <c r="AA84" s="98"/>
      <c r="AB84" s="98" t="str">
        <f t="shared" si="19"/>
        <v>-x-</v>
      </c>
      <c r="AC84" s="99" t="str">
        <f t="shared" si="20"/>
        <v>-x-</v>
      </c>
      <c r="AD84" s="26"/>
      <c r="AE84" s="94"/>
      <c r="AF84" s="95"/>
      <c r="AG84" s="95"/>
      <c r="AH84" s="95"/>
      <c r="AI84" s="95"/>
      <c r="AJ84" s="95" t="str">
        <f t="shared" si="21"/>
        <v>-x-</v>
      </c>
      <c r="AK84" s="100" t="str">
        <f t="shared" si="24"/>
        <v>-x-</v>
      </c>
      <c r="AL84" s="96" t="str">
        <f t="shared" si="25"/>
        <v>-x-</v>
      </c>
      <c r="AM84" s="26"/>
      <c r="AN84" s="94"/>
      <c r="AO84" s="95"/>
      <c r="AP84" s="95"/>
      <c r="AQ84" s="95"/>
      <c r="AR84" s="95"/>
      <c r="AS84" s="95" t="str">
        <f t="shared" si="22"/>
        <v>-x-</v>
      </c>
      <c r="AT84" s="96" t="str">
        <f t="shared" si="23"/>
        <v>-x-</v>
      </c>
      <c r="AU84" s="26"/>
      <c r="AV84" s="101"/>
      <c r="AW84" s="102"/>
      <c r="AX84" s="102"/>
      <c r="AY84" s="102"/>
      <c r="AZ84" s="102"/>
      <c r="BA84" s="102" t="str">
        <f t="shared" si="26"/>
        <v>-x-</v>
      </c>
      <c r="BB84" s="103" t="str">
        <f t="shared" si="27"/>
        <v>-x-</v>
      </c>
    </row>
    <row r="85" spans="1:54" s="2" customFormat="1" ht="15.6" x14ac:dyDescent="0.3">
      <c r="A85" s="1"/>
      <c r="B85" s="62"/>
      <c r="C85" s="63"/>
      <c r="D85" s="63"/>
      <c r="E85" s="64"/>
      <c r="F85" s="26"/>
      <c r="G85" s="68"/>
      <c r="H85" s="69"/>
      <c r="I85" s="69"/>
      <c r="J85" s="69"/>
      <c r="K85" s="69"/>
      <c r="L85" s="69" t="str">
        <f t="shared" si="15"/>
        <v>-x-</v>
      </c>
      <c r="M85" s="70" t="str">
        <f t="shared" si="16"/>
        <v>-x-</v>
      </c>
      <c r="N85" s="26"/>
      <c r="O85" s="68"/>
      <c r="P85" s="69"/>
      <c r="Q85" s="69"/>
      <c r="R85" s="69"/>
      <c r="S85" s="69"/>
      <c r="T85" s="69" t="str">
        <f t="shared" si="17"/>
        <v>-x-</v>
      </c>
      <c r="U85" s="70" t="str">
        <f t="shared" si="18"/>
        <v>-x-</v>
      </c>
      <c r="V85" s="26"/>
      <c r="W85" s="77"/>
      <c r="X85" s="78"/>
      <c r="Y85" s="78"/>
      <c r="Z85" s="78"/>
      <c r="AA85" s="78"/>
      <c r="AB85" s="78" t="str">
        <f t="shared" si="19"/>
        <v>-x-</v>
      </c>
      <c r="AC85" s="79" t="str">
        <f t="shared" si="20"/>
        <v>-x-</v>
      </c>
      <c r="AD85" s="26"/>
      <c r="AE85" s="68"/>
      <c r="AF85" s="69"/>
      <c r="AG85" s="69"/>
      <c r="AH85" s="69"/>
      <c r="AI85" s="69"/>
      <c r="AJ85" s="69" t="str">
        <f t="shared" si="21"/>
        <v>-x-</v>
      </c>
      <c r="AK85" s="84" t="str">
        <f t="shared" si="24"/>
        <v>-x-</v>
      </c>
      <c r="AL85" s="70" t="str">
        <f t="shared" si="25"/>
        <v>-x-</v>
      </c>
      <c r="AM85" s="26"/>
      <c r="AN85" s="68"/>
      <c r="AO85" s="69"/>
      <c r="AP85" s="69"/>
      <c r="AQ85" s="69"/>
      <c r="AR85" s="69"/>
      <c r="AS85" s="69" t="str">
        <f t="shared" si="22"/>
        <v>-x-</v>
      </c>
      <c r="AT85" s="70" t="str">
        <f t="shared" si="23"/>
        <v>-x-</v>
      </c>
      <c r="AU85" s="26"/>
      <c r="AV85" s="88"/>
      <c r="AW85" s="89"/>
      <c r="AX85" s="89"/>
      <c r="AY85" s="89"/>
      <c r="AZ85" s="89"/>
      <c r="BA85" s="89" t="str">
        <f t="shared" si="26"/>
        <v>-x-</v>
      </c>
      <c r="BB85" s="90" t="str">
        <f t="shared" si="27"/>
        <v>-x-</v>
      </c>
    </row>
    <row r="86" spans="1:54" s="2" customFormat="1" ht="15.6" x14ac:dyDescent="0.3">
      <c r="A86" s="1"/>
      <c r="B86" s="91"/>
      <c r="C86" s="92"/>
      <c r="D86" s="92"/>
      <c r="E86" s="93"/>
      <c r="F86" s="26"/>
      <c r="G86" s="94"/>
      <c r="H86" s="95"/>
      <c r="I86" s="95"/>
      <c r="J86" s="95"/>
      <c r="K86" s="95"/>
      <c r="L86" s="95" t="str">
        <f t="shared" si="15"/>
        <v>-x-</v>
      </c>
      <c r="M86" s="96" t="str">
        <f t="shared" si="16"/>
        <v>-x-</v>
      </c>
      <c r="N86" s="26"/>
      <c r="O86" s="94"/>
      <c r="P86" s="95"/>
      <c r="Q86" s="95"/>
      <c r="R86" s="95"/>
      <c r="S86" s="95"/>
      <c r="T86" s="95" t="str">
        <f t="shared" si="17"/>
        <v>-x-</v>
      </c>
      <c r="U86" s="96" t="str">
        <f t="shared" si="18"/>
        <v>-x-</v>
      </c>
      <c r="V86" s="26"/>
      <c r="W86" s="97"/>
      <c r="X86" s="98"/>
      <c r="Y86" s="98"/>
      <c r="Z86" s="98"/>
      <c r="AA86" s="98"/>
      <c r="AB86" s="98" t="str">
        <f t="shared" si="19"/>
        <v>-x-</v>
      </c>
      <c r="AC86" s="99" t="str">
        <f t="shared" si="20"/>
        <v>-x-</v>
      </c>
      <c r="AD86" s="26"/>
      <c r="AE86" s="94"/>
      <c r="AF86" s="95"/>
      <c r="AG86" s="95"/>
      <c r="AH86" s="95"/>
      <c r="AI86" s="95"/>
      <c r="AJ86" s="95" t="str">
        <f t="shared" si="21"/>
        <v>-x-</v>
      </c>
      <c r="AK86" s="100" t="str">
        <f t="shared" si="24"/>
        <v>-x-</v>
      </c>
      <c r="AL86" s="96" t="str">
        <f t="shared" si="25"/>
        <v>-x-</v>
      </c>
      <c r="AM86" s="26"/>
      <c r="AN86" s="94"/>
      <c r="AO86" s="95"/>
      <c r="AP86" s="95"/>
      <c r="AQ86" s="95"/>
      <c r="AR86" s="95"/>
      <c r="AS86" s="95" t="str">
        <f t="shared" si="22"/>
        <v>-x-</v>
      </c>
      <c r="AT86" s="96" t="str">
        <f t="shared" si="23"/>
        <v>-x-</v>
      </c>
      <c r="AU86" s="26"/>
      <c r="AV86" s="101"/>
      <c r="AW86" s="102"/>
      <c r="AX86" s="102"/>
      <c r="AY86" s="102"/>
      <c r="AZ86" s="102"/>
      <c r="BA86" s="102" t="str">
        <f t="shared" si="26"/>
        <v>-x-</v>
      </c>
      <c r="BB86" s="103" t="str">
        <f t="shared" si="27"/>
        <v>-x-</v>
      </c>
    </row>
    <row r="87" spans="1:54" s="2" customFormat="1" ht="15.6" x14ac:dyDescent="0.3">
      <c r="A87" s="1"/>
      <c r="B87" s="62"/>
      <c r="C87" s="63"/>
      <c r="D87" s="63"/>
      <c r="E87" s="64"/>
      <c r="F87" s="26"/>
      <c r="G87" s="68"/>
      <c r="H87" s="69"/>
      <c r="I87" s="69"/>
      <c r="J87" s="69"/>
      <c r="K87" s="69"/>
      <c r="L87" s="69" t="str">
        <f t="shared" si="15"/>
        <v>-x-</v>
      </c>
      <c r="M87" s="70" t="str">
        <f t="shared" si="16"/>
        <v>-x-</v>
      </c>
      <c r="N87" s="26"/>
      <c r="O87" s="68"/>
      <c r="P87" s="69"/>
      <c r="Q87" s="69"/>
      <c r="R87" s="69"/>
      <c r="S87" s="69"/>
      <c r="T87" s="69" t="str">
        <f t="shared" si="17"/>
        <v>-x-</v>
      </c>
      <c r="U87" s="70" t="str">
        <f t="shared" si="18"/>
        <v>-x-</v>
      </c>
      <c r="V87" s="26"/>
      <c r="W87" s="77"/>
      <c r="X87" s="78"/>
      <c r="Y87" s="78"/>
      <c r="Z87" s="78"/>
      <c r="AA87" s="78"/>
      <c r="AB87" s="78" t="str">
        <f t="shared" si="19"/>
        <v>-x-</v>
      </c>
      <c r="AC87" s="79" t="str">
        <f t="shared" si="20"/>
        <v>-x-</v>
      </c>
      <c r="AD87" s="26"/>
      <c r="AE87" s="68"/>
      <c r="AF87" s="69"/>
      <c r="AG87" s="69"/>
      <c r="AH87" s="69"/>
      <c r="AI87" s="69"/>
      <c r="AJ87" s="69" t="str">
        <f t="shared" si="21"/>
        <v>-x-</v>
      </c>
      <c r="AK87" s="84" t="str">
        <f t="shared" si="24"/>
        <v>-x-</v>
      </c>
      <c r="AL87" s="70" t="str">
        <f t="shared" si="25"/>
        <v>-x-</v>
      </c>
      <c r="AM87" s="26"/>
      <c r="AN87" s="68"/>
      <c r="AO87" s="69"/>
      <c r="AP87" s="69"/>
      <c r="AQ87" s="69"/>
      <c r="AR87" s="69"/>
      <c r="AS87" s="69" t="str">
        <f t="shared" si="22"/>
        <v>-x-</v>
      </c>
      <c r="AT87" s="70" t="str">
        <f t="shared" si="23"/>
        <v>-x-</v>
      </c>
      <c r="AU87" s="26"/>
      <c r="AV87" s="88"/>
      <c r="AW87" s="89"/>
      <c r="AX87" s="89"/>
      <c r="AY87" s="89"/>
      <c r="AZ87" s="89"/>
      <c r="BA87" s="89" t="str">
        <f t="shared" si="26"/>
        <v>-x-</v>
      </c>
      <c r="BB87" s="90" t="str">
        <f t="shared" si="27"/>
        <v>-x-</v>
      </c>
    </row>
    <row r="88" spans="1:54" s="2" customFormat="1" ht="15.6" x14ac:dyDescent="0.3">
      <c r="A88" s="1"/>
      <c r="B88" s="91"/>
      <c r="C88" s="92"/>
      <c r="D88" s="92"/>
      <c r="E88" s="93"/>
      <c r="F88" s="26"/>
      <c r="G88" s="94"/>
      <c r="H88" s="95"/>
      <c r="I88" s="95"/>
      <c r="J88" s="95"/>
      <c r="K88" s="95"/>
      <c r="L88" s="95" t="str">
        <f t="shared" si="15"/>
        <v>-x-</v>
      </c>
      <c r="M88" s="96" t="str">
        <f t="shared" si="16"/>
        <v>-x-</v>
      </c>
      <c r="N88" s="26"/>
      <c r="O88" s="94"/>
      <c r="P88" s="95"/>
      <c r="Q88" s="95"/>
      <c r="R88" s="95"/>
      <c r="S88" s="95"/>
      <c r="T88" s="95" t="str">
        <f t="shared" si="17"/>
        <v>-x-</v>
      </c>
      <c r="U88" s="96" t="str">
        <f t="shared" si="18"/>
        <v>-x-</v>
      </c>
      <c r="V88" s="26"/>
      <c r="W88" s="97"/>
      <c r="X88" s="98"/>
      <c r="Y88" s="98"/>
      <c r="Z88" s="98"/>
      <c r="AA88" s="98"/>
      <c r="AB88" s="98" t="str">
        <f t="shared" si="19"/>
        <v>-x-</v>
      </c>
      <c r="AC88" s="99" t="str">
        <f t="shared" si="20"/>
        <v>-x-</v>
      </c>
      <c r="AD88" s="26"/>
      <c r="AE88" s="94"/>
      <c r="AF88" s="95"/>
      <c r="AG88" s="95"/>
      <c r="AH88" s="95"/>
      <c r="AI88" s="95"/>
      <c r="AJ88" s="95" t="str">
        <f t="shared" si="21"/>
        <v>-x-</v>
      </c>
      <c r="AK88" s="100" t="str">
        <f t="shared" si="24"/>
        <v>-x-</v>
      </c>
      <c r="AL88" s="96" t="str">
        <f t="shared" si="25"/>
        <v>-x-</v>
      </c>
      <c r="AM88" s="26"/>
      <c r="AN88" s="94"/>
      <c r="AO88" s="95"/>
      <c r="AP88" s="95"/>
      <c r="AQ88" s="95"/>
      <c r="AR88" s="95"/>
      <c r="AS88" s="95" t="str">
        <f t="shared" si="22"/>
        <v>-x-</v>
      </c>
      <c r="AT88" s="96" t="str">
        <f t="shared" si="23"/>
        <v>-x-</v>
      </c>
      <c r="AU88" s="26"/>
      <c r="AV88" s="101"/>
      <c r="AW88" s="102"/>
      <c r="AX88" s="102"/>
      <c r="AY88" s="102"/>
      <c r="AZ88" s="102"/>
      <c r="BA88" s="102" t="str">
        <f t="shared" si="26"/>
        <v>-x-</v>
      </c>
      <c r="BB88" s="103" t="str">
        <f t="shared" si="27"/>
        <v>-x-</v>
      </c>
    </row>
    <row r="89" spans="1:54" s="2" customFormat="1" ht="15.6" x14ac:dyDescent="0.3">
      <c r="A89" s="1"/>
      <c r="B89" s="62"/>
      <c r="C89" s="63"/>
      <c r="D89" s="63"/>
      <c r="E89" s="64"/>
      <c r="F89" s="26"/>
      <c r="G89" s="68"/>
      <c r="H89" s="69"/>
      <c r="I89" s="69"/>
      <c r="J89" s="69"/>
      <c r="K89" s="69"/>
      <c r="L89" s="69" t="str">
        <f t="shared" si="15"/>
        <v>-x-</v>
      </c>
      <c r="M89" s="70" t="str">
        <f t="shared" si="16"/>
        <v>-x-</v>
      </c>
      <c r="N89" s="26"/>
      <c r="O89" s="68"/>
      <c r="P89" s="69"/>
      <c r="Q89" s="69"/>
      <c r="R89" s="69"/>
      <c r="S89" s="69"/>
      <c r="T89" s="69" t="str">
        <f t="shared" si="17"/>
        <v>-x-</v>
      </c>
      <c r="U89" s="70" t="str">
        <f t="shared" si="18"/>
        <v>-x-</v>
      </c>
      <c r="V89" s="26"/>
      <c r="W89" s="77"/>
      <c r="X89" s="78"/>
      <c r="Y89" s="78"/>
      <c r="Z89" s="78"/>
      <c r="AA89" s="78"/>
      <c r="AB89" s="78" t="str">
        <f t="shared" si="19"/>
        <v>-x-</v>
      </c>
      <c r="AC89" s="79" t="str">
        <f t="shared" si="20"/>
        <v>-x-</v>
      </c>
      <c r="AD89" s="26"/>
      <c r="AE89" s="68"/>
      <c r="AF89" s="69"/>
      <c r="AG89" s="69"/>
      <c r="AH89" s="69"/>
      <c r="AI89" s="69"/>
      <c r="AJ89" s="69" t="str">
        <f t="shared" si="21"/>
        <v>-x-</v>
      </c>
      <c r="AK89" s="84" t="str">
        <f t="shared" si="24"/>
        <v>-x-</v>
      </c>
      <c r="AL89" s="70" t="str">
        <f t="shared" si="25"/>
        <v>-x-</v>
      </c>
      <c r="AM89" s="26"/>
      <c r="AN89" s="68"/>
      <c r="AO89" s="69"/>
      <c r="AP89" s="69"/>
      <c r="AQ89" s="69"/>
      <c r="AR89" s="69"/>
      <c r="AS89" s="69" t="str">
        <f t="shared" si="22"/>
        <v>-x-</v>
      </c>
      <c r="AT89" s="70" t="str">
        <f t="shared" si="23"/>
        <v>-x-</v>
      </c>
      <c r="AU89" s="26"/>
      <c r="AV89" s="88"/>
      <c r="AW89" s="89"/>
      <c r="AX89" s="89"/>
      <c r="AY89" s="89"/>
      <c r="AZ89" s="89"/>
      <c r="BA89" s="89" t="str">
        <f t="shared" si="26"/>
        <v>-x-</v>
      </c>
      <c r="BB89" s="90" t="str">
        <f t="shared" si="27"/>
        <v>-x-</v>
      </c>
    </row>
    <row r="90" spans="1:54" s="2" customFormat="1" ht="15.6" x14ac:dyDescent="0.3">
      <c r="A90" s="1"/>
      <c r="B90" s="91"/>
      <c r="C90" s="92"/>
      <c r="D90" s="92"/>
      <c r="E90" s="93"/>
      <c r="F90" s="26"/>
      <c r="G90" s="94"/>
      <c r="H90" s="95"/>
      <c r="I90" s="95"/>
      <c r="J90" s="95"/>
      <c r="K90" s="95"/>
      <c r="L90" s="95" t="str">
        <f t="shared" si="15"/>
        <v>-x-</v>
      </c>
      <c r="M90" s="96" t="str">
        <f t="shared" si="16"/>
        <v>-x-</v>
      </c>
      <c r="N90" s="26"/>
      <c r="O90" s="94"/>
      <c r="P90" s="95"/>
      <c r="Q90" s="95"/>
      <c r="R90" s="95"/>
      <c r="S90" s="95"/>
      <c r="T90" s="95" t="str">
        <f t="shared" si="17"/>
        <v>-x-</v>
      </c>
      <c r="U90" s="96" t="str">
        <f t="shared" si="18"/>
        <v>-x-</v>
      </c>
      <c r="V90" s="26"/>
      <c r="W90" s="97"/>
      <c r="X90" s="98"/>
      <c r="Y90" s="98"/>
      <c r="Z90" s="98"/>
      <c r="AA90" s="98"/>
      <c r="AB90" s="98" t="str">
        <f t="shared" si="19"/>
        <v>-x-</v>
      </c>
      <c r="AC90" s="99" t="str">
        <f t="shared" si="20"/>
        <v>-x-</v>
      </c>
      <c r="AD90" s="26"/>
      <c r="AE90" s="94"/>
      <c r="AF90" s="95"/>
      <c r="AG90" s="95"/>
      <c r="AH90" s="95"/>
      <c r="AI90" s="95"/>
      <c r="AJ90" s="95" t="str">
        <f t="shared" si="21"/>
        <v>-x-</v>
      </c>
      <c r="AK90" s="100" t="str">
        <f t="shared" si="24"/>
        <v>-x-</v>
      </c>
      <c r="AL90" s="96" t="str">
        <f t="shared" si="25"/>
        <v>-x-</v>
      </c>
      <c r="AM90" s="26"/>
      <c r="AN90" s="94"/>
      <c r="AO90" s="95"/>
      <c r="AP90" s="95"/>
      <c r="AQ90" s="95"/>
      <c r="AR90" s="95"/>
      <c r="AS90" s="95" t="str">
        <f t="shared" si="22"/>
        <v>-x-</v>
      </c>
      <c r="AT90" s="96" t="str">
        <f t="shared" si="23"/>
        <v>-x-</v>
      </c>
      <c r="AU90" s="26"/>
      <c r="AV90" s="101"/>
      <c r="AW90" s="102"/>
      <c r="AX90" s="102"/>
      <c r="AY90" s="102"/>
      <c r="AZ90" s="102"/>
      <c r="BA90" s="102" t="str">
        <f t="shared" si="26"/>
        <v>-x-</v>
      </c>
      <c r="BB90" s="103" t="str">
        <f t="shared" si="27"/>
        <v>-x-</v>
      </c>
    </row>
    <row r="91" spans="1:54" s="2" customFormat="1" ht="15.6" x14ac:dyDescent="0.3">
      <c r="A91" s="1"/>
      <c r="B91" s="62"/>
      <c r="C91" s="63"/>
      <c r="D91" s="63"/>
      <c r="E91" s="64"/>
      <c r="F91" s="26"/>
      <c r="G91" s="68"/>
      <c r="H91" s="69"/>
      <c r="I91" s="69"/>
      <c r="J91" s="69"/>
      <c r="K91" s="69"/>
      <c r="L91" s="69" t="str">
        <f t="shared" si="15"/>
        <v>-x-</v>
      </c>
      <c r="M91" s="70" t="str">
        <f t="shared" si="16"/>
        <v>-x-</v>
      </c>
      <c r="N91" s="26"/>
      <c r="O91" s="68"/>
      <c r="P91" s="69"/>
      <c r="Q91" s="69"/>
      <c r="R91" s="69"/>
      <c r="S91" s="69"/>
      <c r="T91" s="69" t="str">
        <f t="shared" si="17"/>
        <v>-x-</v>
      </c>
      <c r="U91" s="70" t="str">
        <f t="shared" si="18"/>
        <v>-x-</v>
      </c>
      <c r="V91" s="26"/>
      <c r="W91" s="77"/>
      <c r="X91" s="78"/>
      <c r="Y91" s="78"/>
      <c r="Z91" s="78"/>
      <c r="AA91" s="78"/>
      <c r="AB91" s="78" t="str">
        <f t="shared" si="19"/>
        <v>-x-</v>
      </c>
      <c r="AC91" s="79" t="str">
        <f t="shared" si="20"/>
        <v>-x-</v>
      </c>
      <c r="AD91" s="26"/>
      <c r="AE91" s="68"/>
      <c r="AF91" s="69"/>
      <c r="AG91" s="69"/>
      <c r="AH91" s="69"/>
      <c r="AI91" s="69"/>
      <c r="AJ91" s="69" t="str">
        <f t="shared" si="21"/>
        <v>-x-</v>
      </c>
      <c r="AK91" s="84" t="str">
        <f t="shared" si="24"/>
        <v>-x-</v>
      </c>
      <c r="AL91" s="70" t="str">
        <f t="shared" si="25"/>
        <v>-x-</v>
      </c>
      <c r="AM91" s="26"/>
      <c r="AN91" s="68"/>
      <c r="AO91" s="69"/>
      <c r="AP91" s="69"/>
      <c r="AQ91" s="69"/>
      <c r="AR91" s="69"/>
      <c r="AS91" s="69" t="str">
        <f t="shared" si="22"/>
        <v>-x-</v>
      </c>
      <c r="AT91" s="70" t="str">
        <f t="shared" si="23"/>
        <v>-x-</v>
      </c>
      <c r="AU91" s="26"/>
      <c r="AV91" s="88"/>
      <c r="AW91" s="89"/>
      <c r="AX91" s="89"/>
      <c r="AY91" s="89"/>
      <c r="AZ91" s="89"/>
      <c r="BA91" s="89" t="str">
        <f t="shared" si="26"/>
        <v>-x-</v>
      </c>
      <c r="BB91" s="90" t="str">
        <f t="shared" si="27"/>
        <v>-x-</v>
      </c>
    </row>
    <row r="92" spans="1:54" s="2" customFormat="1" ht="15.6" x14ac:dyDescent="0.3">
      <c r="A92" s="1"/>
      <c r="B92" s="91"/>
      <c r="C92" s="92"/>
      <c r="D92" s="92"/>
      <c r="E92" s="93"/>
      <c r="F92" s="26"/>
      <c r="G92" s="94"/>
      <c r="H92" s="95"/>
      <c r="I92" s="95"/>
      <c r="J92" s="95"/>
      <c r="K92" s="95"/>
      <c r="L92" s="95" t="str">
        <f t="shared" si="15"/>
        <v>-x-</v>
      </c>
      <c r="M92" s="96" t="str">
        <f t="shared" si="16"/>
        <v>-x-</v>
      </c>
      <c r="N92" s="26"/>
      <c r="O92" s="94"/>
      <c r="P92" s="95"/>
      <c r="Q92" s="95"/>
      <c r="R92" s="95"/>
      <c r="S92" s="95"/>
      <c r="T92" s="95" t="str">
        <f t="shared" si="17"/>
        <v>-x-</v>
      </c>
      <c r="U92" s="96" t="str">
        <f t="shared" si="18"/>
        <v>-x-</v>
      </c>
      <c r="V92" s="26"/>
      <c r="W92" s="97"/>
      <c r="X92" s="98"/>
      <c r="Y92" s="98"/>
      <c r="Z92" s="98"/>
      <c r="AA92" s="98"/>
      <c r="AB92" s="98" t="str">
        <f t="shared" si="19"/>
        <v>-x-</v>
      </c>
      <c r="AC92" s="99" t="str">
        <f t="shared" si="20"/>
        <v>-x-</v>
      </c>
      <c r="AD92" s="26"/>
      <c r="AE92" s="94"/>
      <c r="AF92" s="95"/>
      <c r="AG92" s="95"/>
      <c r="AH92" s="95"/>
      <c r="AI92" s="95"/>
      <c r="AJ92" s="95" t="str">
        <f t="shared" si="21"/>
        <v>-x-</v>
      </c>
      <c r="AK92" s="100" t="str">
        <f t="shared" si="24"/>
        <v>-x-</v>
      </c>
      <c r="AL92" s="96" t="str">
        <f t="shared" si="25"/>
        <v>-x-</v>
      </c>
      <c r="AM92" s="26"/>
      <c r="AN92" s="94"/>
      <c r="AO92" s="95"/>
      <c r="AP92" s="95"/>
      <c r="AQ92" s="95"/>
      <c r="AR92" s="95"/>
      <c r="AS92" s="95" t="str">
        <f t="shared" si="22"/>
        <v>-x-</v>
      </c>
      <c r="AT92" s="96" t="str">
        <f t="shared" si="23"/>
        <v>-x-</v>
      </c>
      <c r="AU92" s="26"/>
      <c r="AV92" s="101"/>
      <c r="AW92" s="102"/>
      <c r="AX92" s="102"/>
      <c r="AY92" s="102"/>
      <c r="AZ92" s="102"/>
      <c r="BA92" s="102" t="str">
        <f t="shared" si="26"/>
        <v>-x-</v>
      </c>
      <c r="BB92" s="103" t="str">
        <f t="shared" si="27"/>
        <v>-x-</v>
      </c>
    </row>
    <row r="93" spans="1:54" s="2" customFormat="1" ht="15.6" x14ac:dyDescent="0.3">
      <c r="A93" s="1"/>
      <c r="B93" s="62"/>
      <c r="C93" s="63"/>
      <c r="D93" s="63"/>
      <c r="E93" s="64"/>
      <c r="F93" s="26"/>
      <c r="G93" s="68"/>
      <c r="H93" s="69"/>
      <c r="I93" s="69"/>
      <c r="J93" s="69"/>
      <c r="K93" s="69"/>
      <c r="L93" s="69" t="str">
        <f t="shared" si="15"/>
        <v>-x-</v>
      </c>
      <c r="M93" s="70" t="str">
        <f t="shared" si="16"/>
        <v>-x-</v>
      </c>
      <c r="N93" s="26"/>
      <c r="O93" s="68"/>
      <c r="P93" s="69"/>
      <c r="Q93" s="69"/>
      <c r="R93" s="69"/>
      <c r="S93" s="69"/>
      <c r="T93" s="69" t="str">
        <f t="shared" si="17"/>
        <v>-x-</v>
      </c>
      <c r="U93" s="70" t="str">
        <f t="shared" si="18"/>
        <v>-x-</v>
      </c>
      <c r="V93" s="26"/>
      <c r="W93" s="77"/>
      <c r="X93" s="78"/>
      <c r="Y93" s="78"/>
      <c r="Z93" s="78"/>
      <c r="AA93" s="78"/>
      <c r="AB93" s="78" t="str">
        <f t="shared" si="19"/>
        <v>-x-</v>
      </c>
      <c r="AC93" s="79" t="str">
        <f t="shared" si="20"/>
        <v>-x-</v>
      </c>
      <c r="AD93" s="26"/>
      <c r="AE93" s="68"/>
      <c r="AF93" s="69"/>
      <c r="AG93" s="69"/>
      <c r="AH93" s="69"/>
      <c r="AI93" s="69"/>
      <c r="AJ93" s="69" t="str">
        <f t="shared" si="21"/>
        <v>-x-</v>
      </c>
      <c r="AK93" s="84" t="str">
        <f t="shared" si="24"/>
        <v>-x-</v>
      </c>
      <c r="AL93" s="70" t="str">
        <f t="shared" si="25"/>
        <v>-x-</v>
      </c>
      <c r="AM93" s="26"/>
      <c r="AN93" s="68"/>
      <c r="AO93" s="69"/>
      <c r="AP93" s="69"/>
      <c r="AQ93" s="69"/>
      <c r="AR93" s="69"/>
      <c r="AS93" s="69" t="str">
        <f t="shared" si="22"/>
        <v>-x-</v>
      </c>
      <c r="AT93" s="70" t="str">
        <f t="shared" si="23"/>
        <v>-x-</v>
      </c>
      <c r="AU93" s="26"/>
      <c r="AV93" s="88"/>
      <c r="AW93" s="89"/>
      <c r="AX93" s="89"/>
      <c r="AY93" s="89"/>
      <c r="AZ93" s="89"/>
      <c r="BA93" s="89" t="str">
        <f t="shared" si="26"/>
        <v>-x-</v>
      </c>
      <c r="BB93" s="90" t="str">
        <f t="shared" si="27"/>
        <v>-x-</v>
      </c>
    </row>
    <row r="94" spans="1:54" s="2" customFormat="1" ht="15.6" x14ac:dyDescent="0.3">
      <c r="A94" s="1"/>
      <c r="B94" s="91"/>
      <c r="C94" s="92"/>
      <c r="D94" s="92"/>
      <c r="E94" s="93"/>
      <c r="F94" s="26"/>
      <c r="G94" s="94"/>
      <c r="H94" s="95"/>
      <c r="I94" s="95"/>
      <c r="J94" s="95"/>
      <c r="K94" s="95"/>
      <c r="L94" s="95" t="str">
        <f t="shared" si="15"/>
        <v>-x-</v>
      </c>
      <c r="M94" s="96" t="str">
        <f t="shared" si="16"/>
        <v>-x-</v>
      </c>
      <c r="N94" s="26"/>
      <c r="O94" s="94"/>
      <c r="P94" s="95"/>
      <c r="Q94" s="95"/>
      <c r="R94" s="95"/>
      <c r="S94" s="95"/>
      <c r="T94" s="95" t="str">
        <f t="shared" si="17"/>
        <v>-x-</v>
      </c>
      <c r="U94" s="96" t="str">
        <f t="shared" si="18"/>
        <v>-x-</v>
      </c>
      <c r="V94" s="26"/>
      <c r="W94" s="97"/>
      <c r="X94" s="98"/>
      <c r="Y94" s="98"/>
      <c r="Z94" s="98"/>
      <c r="AA94" s="98"/>
      <c r="AB94" s="98" t="str">
        <f t="shared" si="19"/>
        <v>-x-</v>
      </c>
      <c r="AC94" s="99" t="str">
        <f t="shared" si="20"/>
        <v>-x-</v>
      </c>
      <c r="AD94" s="26"/>
      <c r="AE94" s="94"/>
      <c r="AF94" s="95"/>
      <c r="AG94" s="95"/>
      <c r="AH94" s="95"/>
      <c r="AI94" s="95"/>
      <c r="AJ94" s="95" t="str">
        <f t="shared" si="21"/>
        <v>-x-</v>
      </c>
      <c r="AK94" s="100" t="str">
        <f t="shared" si="24"/>
        <v>-x-</v>
      </c>
      <c r="AL94" s="96" t="str">
        <f t="shared" si="25"/>
        <v>-x-</v>
      </c>
      <c r="AM94" s="26"/>
      <c r="AN94" s="94"/>
      <c r="AO94" s="95"/>
      <c r="AP94" s="95"/>
      <c r="AQ94" s="95"/>
      <c r="AR94" s="95"/>
      <c r="AS94" s="95" t="str">
        <f t="shared" si="22"/>
        <v>-x-</v>
      </c>
      <c r="AT94" s="96" t="str">
        <f t="shared" si="23"/>
        <v>-x-</v>
      </c>
      <c r="AU94" s="26"/>
      <c r="AV94" s="101"/>
      <c r="AW94" s="102"/>
      <c r="AX94" s="102"/>
      <c r="AY94" s="102"/>
      <c r="AZ94" s="102"/>
      <c r="BA94" s="102" t="str">
        <f t="shared" si="26"/>
        <v>-x-</v>
      </c>
      <c r="BB94" s="103" t="str">
        <f t="shared" si="27"/>
        <v>-x-</v>
      </c>
    </row>
    <row r="95" spans="1:54" s="2" customFormat="1" ht="15.6" x14ac:dyDescent="0.3">
      <c r="A95" s="1"/>
      <c r="B95" s="62"/>
      <c r="C95" s="63"/>
      <c r="D95" s="63"/>
      <c r="E95" s="64"/>
      <c r="F95" s="26"/>
      <c r="G95" s="68"/>
      <c r="H95" s="69"/>
      <c r="I95" s="69"/>
      <c r="J95" s="69"/>
      <c r="K95" s="69"/>
      <c r="L95" s="69" t="str">
        <f t="shared" si="15"/>
        <v>-x-</v>
      </c>
      <c r="M95" s="70" t="str">
        <f t="shared" si="16"/>
        <v>-x-</v>
      </c>
      <c r="N95" s="26"/>
      <c r="O95" s="68"/>
      <c r="P95" s="69"/>
      <c r="Q95" s="69"/>
      <c r="R95" s="69"/>
      <c r="S95" s="69"/>
      <c r="T95" s="69" t="str">
        <f t="shared" si="17"/>
        <v>-x-</v>
      </c>
      <c r="U95" s="70" t="str">
        <f t="shared" si="18"/>
        <v>-x-</v>
      </c>
      <c r="V95" s="26"/>
      <c r="W95" s="77"/>
      <c r="X95" s="78"/>
      <c r="Y95" s="78"/>
      <c r="Z95" s="78"/>
      <c r="AA95" s="78"/>
      <c r="AB95" s="78" t="str">
        <f t="shared" si="19"/>
        <v>-x-</v>
      </c>
      <c r="AC95" s="79" t="str">
        <f t="shared" si="20"/>
        <v>-x-</v>
      </c>
      <c r="AD95" s="26"/>
      <c r="AE95" s="68"/>
      <c r="AF95" s="69"/>
      <c r="AG95" s="69"/>
      <c r="AH95" s="69"/>
      <c r="AI95" s="69"/>
      <c r="AJ95" s="69" t="str">
        <f t="shared" si="21"/>
        <v>-x-</v>
      </c>
      <c r="AK95" s="84" t="str">
        <f t="shared" si="24"/>
        <v>-x-</v>
      </c>
      <c r="AL95" s="70" t="str">
        <f t="shared" si="25"/>
        <v>-x-</v>
      </c>
      <c r="AM95" s="26"/>
      <c r="AN95" s="68"/>
      <c r="AO95" s="69"/>
      <c r="AP95" s="69"/>
      <c r="AQ95" s="69"/>
      <c r="AR95" s="69"/>
      <c r="AS95" s="69" t="str">
        <f t="shared" si="22"/>
        <v>-x-</v>
      </c>
      <c r="AT95" s="70" t="str">
        <f t="shared" si="23"/>
        <v>-x-</v>
      </c>
      <c r="AU95" s="26"/>
      <c r="AV95" s="88"/>
      <c r="AW95" s="89"/>
      <c r="AX95" s="89"/>
      <c r="AY95" s="89"/>
      <c r="AZ95" s="89"/>
      <c r="BA95" s="89" t="str">
        <f t="shared" si="26"/>
        <v>-x-</v>
      </c>
      <c r="BB95" s="90" t="str">
        <f t="shared" si="27"/>
        <v>-x-</v>
      </c>
    </row>
    <row r="96" spans="1:54" s="2" customFormat="1" ht="15.6" x14ac:dyDescent="0.3">
      <c r="A96" s="1"/>
      <c r="B96" s="91"/>
      <c r="C96" s="92"/>
      <c r="D96" s="92"/>
      <c r="E96" s="93"/>
      <c r="F96" s="26"/>
      <c r="G96" s="94"/>
      <c r="H96" s="95"/>
      <c r="I96" s="95"/>
      <c r="J96" s="95"/>
      <c r="K96" s="95"/>
      <c r="L96" s="95" t="str">
        <f t="shared" si="15"/>
        <v>-x-</v>
      </c>
      <c r="M96" s="96" t="str">
        <f t="shared" si="16"/>
        <v>-x-</v>
      </c>
      <c r="N96" s="26"/>
      <c r="O96" s="94"/>
      <c r="P96" s="95"/>
      <c r="Q96" s="95"/>
      <c r="R96" s="95"/>
      <c r="S96" s="95"/>
      <c r="T96" s="95" t="str">
        <f t="shared" si="17"/>
        <v>-x-</v>
      </c>
      <c r="U96" s="96" t="str">
        <f t="shared" si="18"/>
        <v>-x-</v>
      </c>
      <c r="V96" s="26"/>
      <c r="W96" s="97"/>
      <c r="X96" s="98"/>
      <c r="Y96" s="98"/>
      <c r="Z96" s="98"/>
      <c r="AA96" s="98"/>
      <c r="AB96" s="98" t="str">
        <f t="shared" si="19"/>
        <v>-x-</v>
      </c>
      <c r="AC96" s="99" t="str">
        <f t="shared" si="20"/>
        <v>-x-</v>
      </c>
      <c r="AD96" s="26"/>
      <c r="AE96" s="94"/>
      <c r="AF96" s="95"/>
      <c r="AG96" s="95"/>
      <c r="AH96" s="95"/>
      <c r="AI96" s="95"/>
      <c r="AJ96" s="95" t="str">
        <f t="shared" si="21"/>
        <v>-x-</v>
      </c>
      <c r="AK96" s="100" t="str">
        <f t="shared" si="24"/>
        <v>-x-</v>
      </c>
      <c r="AL96" s="96" t="str">
        <f t="shared" si="25"/>
        <v>-x-</v>
      </c>
      <c r="AM96" s="26"/>
      <c r="AN96" s="94"/>
      <c r="AO96" s="95"/>
      <c r="AP96" s="95"/>
      <c r="AQ96" s="95"/>
      <c r="AR96" s="95"/>
      <c r="AS96" s="95" t="str">
        <f t="shared" si="22"/>
        <v>-x-</v>
      </c>
      <c r="AT96" s="96" t="str">
        <f t="shared" si="23"/>
        <v>-x-</v>
      </c>
      <c r="AU96" s="26"/>
      <c r="AV96" s="101"/>
      <c r="AW96" s="102"/>
      <c r="AX96" s="102"/>
      <c r="AY96" s="102"/>
      <c r="AZ96" s="102"/>
      <c r="BA96" s="102" t="str">
        <f t="shared" si="26"/>
        <v>-x-</v>
      </c>
      <c r="BB96" s="103" t="str">
        <f t="shared" si="27"/>
        <v>-x-</v>
      </c>
    </row>
    <row r="97" spans="1:54" s="2" customFormat="1" ht="15.6" x14ac:dyDescent="0.3">
      <c r="A97" s="1"/>
      <c r="B97" s="62"/>
      <c r="C97" s="63"/>
      <c r="D97" s="63"/>
      <c r="E97" s="64"/>
      <c r="F97" s="26"/>
      <c r="G97" s="68"/>
      <c r="H97" s="69"/>
      <c r="I97" s="69"/>
      <c r="J97" s="69"/>
      <c r="K97" s="69"/>
      <c r="L97" s="69" t="str">
        <f t="shared" si="15"/>
        <v>-x-</v>
      </c>
      <c r="M97" s="70" t="str">
        <f t="shared" si="16"/>
        <v>-x-</v>
      </c>
      <c r="N97" s="26"/>
      <c r="O97" s="68"/>
      <c r="P97" s="69"/>
      <c r="Q97" s="69"/>
      <c r="R97" s="69"/>
      <c r="S97" s="69"/>
      <c r="T97" s="69" t="str">
        <f t="shared" si="17"/>
        <v>-x-</v>
      </c>
      <c r="U97" s="70" t="str">
        <f t="shared" si="18"/>
        <v>-x-</v>
      </c>
      <c r="V97" s="26"/>
      <c r="W97" s="77"/>
      <c r="X97" s="78"/>
      <c r="Y97" s="78"/>
      <c r="Z97" s="78"/>
      <c r="AA97" s="78"/>
      <c r="AB97" s="78" t="str">
        <f t="shared" si="19"/>
        <v>-x-</v>
      </c>
      <c r="AC97" s="79" t="str">
        <f t="shared" si="20"/>
        <v>-x-</v>
      </c>
      <c r="AD97" s="26"/>
      <c r="AE97" s="68"/>
      <c r="AF97" s="69"/>
      <c r="AG97" s="69"/>
      <c r="AH97" s="69"/>
      <c r="AI97" s="69"/>
      <c r="AJ97" s="69" t="str">
        <f t="shared" si="21"/>
        <v>-x-</v>
      </c>
      <c r="AK97" s="84" t="str">
        <f t="shared" si="24"/>
        <v>-x-</v>
      </c>
      <c r="AL97" s="70" t="str">
        <f t="shared" si="25"/>
        <v>-x-</v>
      </c>
      <c r="AM97" s="26"/>
      <c r="AN97" s="68"/>
      <c r="AO97" s="69"/>
      <c r="AP97" s="69"/>
      <c r="AQ97" s="69"/>
      <c r="AR97" s="69"/>
      <c r="AS97" s="69" t="str">
        <f t="shared" si="22"/>
        <v>-x-</v>
      </c>
      <c r="AT97" s="70" t="str">
        <f t="shared" si="23"/>
        <v>-x-</v>
      </c>
      <c r="AU97" s="26"/>
      <c r="AV97" s="88"/>
      <c r="AW97" s="89"/>
      <c r="AX97" s="89"/>
      <c r="AY97" s="89"/>
      <c r="AZ97" s="89"/>
      <c r="BA97" s="89" t="str">
        <f t="shared" si="26"/>
        <v>-x-</v>
      </c>
      <c r="BB97" s="90" t="str">
        <f t="shared" si="27"/>
        <v>-x-</v>
      </c>
    </row>
    <row r="98" spans="1:54" s="2" customFormat="1" ht="15.6" x14ac:dyDescent="0.3">
      <c r="A98" s="1"/>
      <c r="B98" s="91"/>
      <c r="C98" s="92"/>
      <c r="D98" s="92"/>
      <c r="E98" s="93"/>
      <c r="F98" s="26"/>
      <c r="G98" s="94"/>
      <c r="H98" s="95"/>
      <c r="I98" s="95"/>
      <c r="J98" s="95"/>
      <c r="K98" s="95"/>
      <c r="L98" s="95" t="str">
        <f t="shared" si="15"/>
        <v>-x-</v>
      </c>
      <c r="M98" s="96" t="str">
        <f t="shared" si="16"/>
        <v>-x-</v>
      </c>
      <c r="N98" s="26"/>
      <c r="O98" s="94"/>
      <c r="P98" s="95"/>
      <c r="Q98" s="95"/>
      <c r="R98" s="95"/>
      <c r="S98" s="95"/>
      <c r="T98" s="95" t="str">
        <f t="shared" si="17"/>
        <v>-x-</v>
      </c>
      <c r="U98" s="96" t="str">
        <f t="shared" si="18"/>
        <v>-x-</v>
      </c>
      <c r="V98" s="26"/>
      <c r="W98" s="97"/>
      <c r="X98" s="98"/>
      <c r="Y98" s="98"/>
      <c r="Z98" s="98"/>
      <c r="AA98" s="98"/>
      <c r="AB98" s="98" t="str">
        <f t="shared" si="19"/>
        <v>-x-</v>
      </c>
      <c r="AC98" s="99" t="str">
        <f t="shared" si="20"/>
        <v>-x-</v>
      </c>
      <c r="AD98" s="26"/>
      <c r="AE98" s="94"/>
      <c r="AF98" s="95"/>
      <c r="AG98" s="95"/>
      <c r="AH98" s="95"/>
      <c r="AI98" s="95"/>
      <c r="AJ98" s="95" t="str">
        <f t="shared" si="21"/>
        <v>-x-</v>
      </c>
      <c r="AK98" s="100" t="str">
        <f t="shared" si="24"/>
        <v>-x-</v>
      </c>
      <c r="AL98" s="96" t="str">
        <f t="shared" si="25"/>
        <v>-x-</v>
      </c>
      <c r="AM98" s="26"/>
      <c r="AN98" s="94"/>
      <c r="AO98" s="95"/>
      <c r="AP98" s="95"/>
      <c r="AQ98" s="95"/>
      <c r="AR98" s="95"/>
      <c r="AS98" s="95" t="str">
        <f t="shared" si="22"/>
        <v>-x-</v>
      </c>
      <c r="AT98" s="96" t="str">
        <f t="shared" si="23"/>
        <v>-x-</v>
      </c>
      <c r="AU98" s="26"/>
      <c r="AV98" s="101"/>
      <c r="AW98" s="102"/>
      <c r="AX98" s="102"/>
      <c r="AY98" s="102"/>
      <c r="AZ98" s="102"/>
      <c r="BA98" s="102" t="str">
        <f t="shared" si="26"/>
        <v>-x-</v>
      </c>
      <c r="BB98" s="103" t="str">
        <f t="shared" si="27"/>
        <v>-x-</v>
      </c>
    </row>
    <row r="99" spans="1:54" s="2" customFormat="1" ht="15.6" x14ac:dyDescent="0.3">
      <c r="A99" s="1"/>
      <c r="B99" s="62"/>
      <c r="C99" s="63"/>
      <c r="D99" s="63"/>
      <c r="E99" s="64"/>
      <c r="F99" s="26"/>
      <c r="G99" s="68"/>
      <c r="H99" s="69"/>
      <c r="I99" s="69"/>
      <c r="J99" s="69"/>
      <c r="K99" s="69"/>
      <c r="L99" s="69" t="str">
        <f t="shared" si="15"/>
        <v>-x-</v>
      </c>
      <c r="M99" s="70" t="str">
        <f t="shared" si="16"/>
        <v>-x-</v>
      </c>
      <c r="N99" s="26"/>
      <c r="O99" s="68"/>
      <c r="P99" s="69"/>
      <c r="Q99" s="69"/>
      <c r="R99" s="69"/>
      <c r="S99" s="69"/>
      <c r="T99" s="69" t="str">
        <f t="shared" si="17"/>
        <v>-x-</v>
      </c>
      <c r="U99" s="70" t="str">
        <f t="shared" si="18"/>
        <v>-x-</v>
      </c>
      <c r="V99" s="26"/>
      <c r="W99" s="77"/>
      <c r="X99" s="78"/>
      <c r="Y99" s="78"/>
      <c r="Z99" s="78"/>
      <c r="AA99" s="78"/>
      <c r="AB99" s="78" t="str">
        <f t="shared" si="19"/>
        <v>-x-</v>
      </c>
      <c r="AC99" s="79" t="str">
        <f t="shared" si="20"/>
        <v>-x-</v>
      </c>
      <c r="AD99" s="26"/>
      <c r="AE99" s="68"/>
      <c r="AF99" s="69"/>
      <c r="AG99" s="69"/>
      <c r="AH99" s="69"/>
      <c r="AI99" s="69"/>
      <c r="AJ99" s="69" t="str">
        <f t="shared" si="21"/>
        <v>-x-</v>
      </c>
      <c r="AK99" s="84" t="str">
        <f t="shared" si="24"/>
        <v>-x-</v>
      </c>
      <c r="AL99" s="70" t="str">
        <f t="shared" si="25"/>
        <v>-x-</v>
      </c>
      <c r="AM99" s="26"/>
      <c r="AN99" s="68"/>
      <c r="AO99" s="69"/>
      <c r="AP99" s="69"/>
      <c r="AQ99" s="69"/>
      <c r="AR99" s="69"/>
      <c r="AS99" s="69" t="str">
        <f t="shared" si="22"/>
        <v>-x-</v>
      </c>
      <c r="AT99" s="70" t="str">
        <f t="shared" si="23"/>
        <v>-x-</v>
      </c>
      <c r="AU99" s="26"/>
      <c r="AV99" s="88"/>
      <c r="AW99" s="89"/>
      <c r="AX99" s="89"/>
      <c r="AY99" s="89"/>
      <c r="AZ99" s="89"/>
      <c r="BA99" s="89" t="str">
        <f t="shared" si="26"/>
        <v>-x-</v>
      </c>
      <c r="BB99" s="90" t="str">
        <f t="shared" si="27"/>
        <v>-x-</v>
      </c>
    </row>
    <row r="100" spans="1:54" s="2" customFormat="1" ht="15.6" x14ac:dyDescent="0.3">
      <c r="A100" s="1"/>
      <c r="B100" s="91"/>
      <c r="C100" s="92"/>
      <c r="D100" s="92"/>
      <c r="E100" s="93"/>
      <c r="F100" s="26"/>
      <c r="G100" s="94"/>
      <c r="H100" s="95"/>
      <c r="I100" s="95"/>
      <c r="J100" s="95"/>
      <c r="K100" s="95"/>
      <c r="L100" s="95" t="str">
        <f t="shared" si="15"/>
        <v>-x-</v>
      </c>
      <c r="M100" s="96" t="str">
        <f t="shared" si="16"/>
        <v>-x-</v>
      </c>
      <c r="N100" s="26"/>
      <c r="O100" s="94"/>
      <c r="P100" s="95"/>
      <c r="Q100" s="95"/>
      <c r="R100" s="95"/>
      <c r="S100" s="95"/>
      <c r="T100" s="95" t="str">
        <f t="shared" si="17"/>
        <v>-x-</v>
      </c>
      <c r="U100" s="96" t="str">
        <f t="shared" si="18"/>
        <v>-x-</v>
      </c>
      <c r="V100" s="26"/>
      <c r="W100" s="97"/>
      <c r="X100" s="98"/>
      <c r="Y100" s="98"/>
      <c r="Z100" s="98"/>
      <c r="AA100" s="98"/>
      <c r="AB100" s="98" t="str">
        <f t="shared" si="19"/>
        <v>-x-</v>
      </c>
      <c r="AC100" s="99" t="str">
        <f t="shared" si="20"/>
        <v>-x-</v>
      </c>
      <c r="AD100" s="26"/>
      <c r="AE100" s="94"/>
      <c r="AF100" s="95"/>
      <c r="AG100" s="95"/>
      <c r="AH100" s="95"/>
      <c r="AI100" s="95"/>
      <c r="AJ100" s="95" t="str">
        <f t="shared" si="21"/>
        <v>-x-</v>
      </c>
      <c r="AK100" s="100" t="str">
        <f t="shared" si="24"/>
        <v>-x-</v>
      </c>
      <c r="AL100" s="96" t="str">
        <f t="shared" si="25"/>
        <v>-x-</v>
      </c>
      <c r="AM100" s="26"/>
      <c r="AN100" s="94"/>
      <c r="AO100" s="95"/>
      <c r="AP100" s="95"/>
      <c r="AQ100" s="95"/>
      <c r="AR100" s="95"/>
      <c r="AS100" s="95" t="str">
        <f t="shared" si="22"/>
        <v>-x-</v>
      </c>
      <c r="AT100" s="96" t="str">
        <f t="shared" si="23"/>
        <v>-x-</v>
      </c>
      <c r="AU100" s="26"/>
      <c r="AV100" s="101"/>
      <c r="AW100" s="102"/>
      <c r="AX100" s="102"/>
      <c r="AY100" s="102"/>
      <c r="AZ100" s="102"/>
      <c r="BA100" s="102" t="str">
        <f t="shared" si="26"/>
        <v>-x-</v>
      </c>
      <c r="BB100" s="103" t="str">
        <f t="shared" si="27"/>
        <v>-x-</v>
      </c>
    </row>
    <row r="101" spans="1:54" s="2" customFormat="1" ht="15.6" x14ac:dyDescent="0.3">
      <c r="A101" s="1"/>
      <c r="B101" s="62"/>
      <c r="C101" s="63"/>
      <c r="D101" s="63"/>
      <c r="E101" s="64"/>
      <c r="F101" s="26"/>
      <c r="G101" s="68"/>
      <c r="H101" s="69"/>
      <c r="I101" s="69"/>
      <c r="J101" s="69"/>
      <c r="K101" s="69"/>
      <c r="L101" s="69" t="str">
        <f t="shared" si="15"/>
        <v>-x-</v>
      </c>
      <c r="M101" s="70" t="str">
        <f t="shared" si="16"/>
        <v>-x-</v>
      </c>
      <c r="N101" s="26"/>
      <c r="O101" s="68"/>
      <c r="P101" s="69"/>
      <c r="Q101" s="69"/>
      <c r="R101" s="69"/>
      <c r="S101" s="69"/>
      <c r="T101" s="69" t="str">
        <f t="shared" si="17"/>
        <v>-x-</v>
      </c>
      <c r="U101" s="70" t="str">
        <f t="shared" si="18"/>
        <v>-x-</v>
      </c>
      <c r="V101" s="26"/>
      <c r="W101" s="77"/>
      <c r="X101" s="78"/>
      <c r="Y101" s="78"/>
      <c r="Z101" s="78"/>
      <c r="AA101" s="78"/>
      <c r="AB101" s="78" t="str">
        <f t="shared" si="19"/>
        <v>-x-</v>
      </c>
      <c r="AC101" s="79" t="str">
        <f t="shared" si="20"/>
        <v>-x-</v>
      </c>
      <c r="AD101" s="26"/>
      <c r="AE101" s="68"/>
      <c r="AF101" s="69"/>
      <c r="AG101" s="69"/>
      <c r="AH101" s="69"/>
      <c r="AI101" s="69"/>
      <c r="AJ101" s="69" t="str">
        <f t="shared" si="21"/>
        <v>-x-</v>
      </c>
      <c r="AK101" s="84" t="str">
        <f t="shared" si="24"/>
        <v>-x-</v>
      </c>
      <c r="AL101" s="70" t="str">
        <f t="shared" si="25"/>
        <v>-x-</v>
      </c>
      <c r="AM101" s="26"/>
      <c r="AN101" s="68"/>
      <c r="AO101" s="69"/>
      <c r="AP101" s="69"/>
      <c r="AQ101" s="69"/>
      <c r="AR101" s="69"/>
      <c r="AS101" s="69" t="str">
        <f t="shared" si="22"/>
        <v>-x-</v>
      </c>
      <c r="AT101" s="70" t="str">
        <f t="shared" si="23"/>
        <v>-x-</v>
      </c>
      <c r="AU101" s="26"/>
      <c r="AV101" s="88"/>
      <c r="AW101" s="89"/>
      <c r="AX101" s="89"/>
      <c r="AY101" s="89"/>
      <c r="AZ101" s="89"/>
      <c r="BA101" s="89" t="str">
        <f t="shared" si="26"/>
        <v>-x-</v>
      </c>
      <c r="BB101" s="90" t="str">
        <f t="shared" si="27"/>
        <v>-x-</v>
      </c>
    </row>
    <row r="102" spans="1:54" s="2" customFormat="1" ht="15.6" x14ac:dyDescent="0.3">
      <c r="A102" s="1"/>
      <c r="B102" s="91"/>
      <c r="C102" s="92"/>
      <c r="D102" s="92"/>
      <c r="E102" s="93"/>
      <c r="F102" s="26"/>
      <c r="G102" s="94"/>
      <c r="H102" s="95"/>
      <c r="I102" s="95"/>
      <c r="J102" s="95"/>
      <c r="K102" s="95"/>
      <c r="L102" s="95" t="str">
        <f t="shared" si="15"/>
        <v>-x-</v>
      </c>
      <c r="M102" s="96" t="str">
        <f t="shared" si="16"/>
        <v>-x-</v>
      </c>
      <c r="N102" s="26"/>
      <c r="O102" s="94"/>
      <c r="P102" s="95"/>
      <c r="Q102" s="95"/>
      <c r="R102" s="95"/>
      <c r="S102" s="95"/>
      <c r="T102" s="95" t="str">
        <f t="shared" si="17"/>
        <v>-x-</v>
      </c>
      <c r="U102" s="96" t="str">
        <f t="shared" si="18"/>
        <v>-x-</v>
      </c>
      <c r="V102" s="26"/>
      <c r="W102" s="97"/>
      <c r="X102" s="98"/>
      <c r="Y102" s="98"/>
      <c r="Z102" s="98"/>
      <c r="AA102" s="98"/>
      <c r="AB102" s="98" t="str">
        <f t="shared" si="19"/>
        <v>-x-</v>
      </c>
      <c r="AC102" s="99" t="str">
        <f t="shared" si="20"/>
        <v>-x-</v>
      </c>
      <c r="AD102" s="26"/>
      <c r="AE102" s="94"/>
      <c r="AF102" s="95"/>
      <c r="AG102" s="95"/>
      <c r="AH102" s="95"/>
      <c r="AI102" s="95"/>
      <c r="AJ102" s="95" t="str">
        <f t="shared" si="21"/>
        <v>-x-</v>
      </c>
      <c r="AK102" s="100" t="str">
        <f t="shared" si="24"/>
        <v>-x-</v>
      </c>
      <c r="AL102" s="96" t="str">
        <f t="shared" si="25"/>
        <v>-x-</v>
      </c>
      <c r="AM102" s="26"/>
      <c r="AN102" s="94"/>
      <c r="AO102" s="95"/>
      <c r="AP102" s="95"/>
      <c r="AQ102" s="95"/>
      <c r="AR102" s="95"/>
      <c r="AS102" s="95" t="str">
        <f t="shared" si="22"/>
        <v>-x-</v>
      </c>
      <c r="AT102" s="96" t="str">
        <f t="shared" si="23"/>
        <v>-x-</v>
      </c>
      <c r="AU102" s="26"/>
      <c r="AV102" s="101"/>
      <c r="AW102" s="102"/>
      <c r="AX102" s="102"/>
      <c r="AY102" s="102"/>
      <c r="AZ102" s="102"/>
      <c r="BA102" s="102" t="str">
        <f t="shared" si="26"/>
        <v>-x-</v>
      </c>
      <c r="BB102" s="103" t="str">
        <f t="shared" si="27"/>
        <v>-x-</v>
      </c>
    </row>
    <row r="103" spans="1:54" s="2" customFormat="1" ht="15.6" x14ac:dyDescent="0.3">
      <c r="A103" s="1"/>
      <c r="B103" s="62"/>
      <c r="C103" s="63"/>
      <c r="D103" s="63"/>
      <c r="E103" s="64"/>
      <c r="F103" s="26"/>
      <c r="G103" s="68"/>
      <c r="H103" s="69"/>
      <c r="I103" s="69"/>
      <c r="J103" s="69"/>
      <c r="K103" s="69"/>
      <c r="L103" s="69" t="str">
        <f t="shared" si="15"/>
        <v>-x-</v>
      </c>
      <c r="M103" s="70" t="str">
        <f t="shared" si="16"/>
        <v>-x-</v>
      </c>
      <c r="N103" s="26"/>
      <c r="O103" s="68"/>
      <c r="P103" s="69"/>
      <c r="Q103" s="69"/>
      <c r="R103" s="69"/>
      <c r="S103" s="69"/>
      <c r="T103" s="69" t="str">
        <f t="shared" si="17"/>
        <v>-x-</v>
      </c>
      <c r="U103" s="70" t="str">
        <f t="shared" si="18"/>
        <v>-x-</v>
      </c>
      <c r="V103" s="26"/>
      <c r="W103" s="77"/>
      <c r="X103" s="78"/>
      <c r="Y103" s="78"/>
      <c r="Z103" s="78"/>
      <c r="AA103" s="78"/>
      <c r="AB103" s="78" t="str">
        <f t="shared" si="19"/>
        <v>-x-</v>
      </c>
      <c r="AC103" s="79" t="str">
        <f t="shared" si="20"/>
        <v>-x-</v>
      </c>
      <c r="AD103" s="26"/>
      <c r="AE103" s="68"/>
      <c r="AF103" s="69"/>
      <c r="AG103" s="69"/>
      <c r="AH103" s="69"/>
      <c r="AI103" s="69"/>
      <c r="AJ103" s="69" t="str">
        <f t="shared" si="21"/>
        <v>-x-</v>
      </c>
      <c r="AK103" s="84" t="str">
        <f t="shared" si="24"/>
        <v>-x-</v>
      </c>
      <c r="AL103" s="70" t="str">
        <f t="shared" si="25"/>
        <v>-x-</v>
      </c>
      <c r="AM103" s="26"/>
      <c r="AN103" s="68"/>
      <c r="AO103" s="69"/>
      <c r="AP103" s="69"/>
      <c r="AQ103" s="69"/>
      <c r="AR103" s="69"/>
      <c r="AS103" s="69" t="str">
        <f t="shared" si="22"/>
        <v>-x-</v>
      </c>
      <c r="AT103" s="70" t="str">
        <f t="shared" si="23"/>
        <v>-x-</v>
      </c>
      <c r="AU103" s="26"/>
      <c r="AV103" s="88"/>
      <c r="AW103" s="89"/>
      <c r="AX103" s="89"/>
      <c r="AY103" s="89"/>
      <c r="AZ103" s="89"/>
      <c r="BA103" s="89" t="str">
        <f t="shared" si="26"/>
        <v>-x-</v>
      </c>
      <c r="BB103" s="90" t="str">
        <f t="shared" si="27"/>
        <v>-x-</v>
      </c>
    </row>
    <row r="104" spans="1:54" s="2" customFormat="1" ht="15.6" x14ac:dyDescent="0.3">
      <c r="A104" s="1"/>
      <c r="B104" s="91"/>
      <c r="C104" s="92"/>
      <c r="D104" s="92"/>
      <c r="E104" s="93"/>
      <c r="F104" s="26"/>
      <c r="G104" s="94"/>
      <c r="H104" s="95"/>
      <c r="I104" s="95"/>
      <c r="J104" s="95"/>
      <c r="K104" s="95"/>
      <c r="L104" s="95" t="str">
        <f t="shared" si="15"/>
        <v>-x-</v>
      </c>
      <c r="M104" s="96" t="str">
        <f t="shared" si="16"/>
        <v>-x-</v>
      </c>
      <c r="N104" s="26"/>
      <c r="O104" s="94"/>
      <c r="P104" s="95"/>
      <c r="Q104" s="95"/>
      <c r="R104" s="95"/>
      <c r="S104" s="95"/>
      <c r="T104" s="95" t="str">
        <f t="shared" si="17"/>
        <v>-x-</v>
      </c>
      <c r="U104" s="96" t="str">
        <f t="shared" si="18"/>
        <v>-x-</v>
      </c>
      <c r="V104" s="26"/>
      <c r="W104" s="97"/>
      <c r="X104" s="98"/>
      <c r="Y104" s="98"/>
      <c r="Z104" s="98"/>
      <c r="AA104" s="98"/>
      <c r="AB104" s="98" t="str">
        <f t="shared" si="19"/>
        <v>-x-</v>
      </c>
      <c r="AC104" s="99" t="str">
        <f t="shared" si="20"/>
        <v>-x-</v>
      </c>
      <c r="AD104" s="26"/>
      <c r="AE104" s="94"/>
      <c r="AF104" s="95"/>
      <c r="AG104" s="95"/>
      <c r="AH104" s="95"/>
      <c r="AI104" s="95"/>
      <c r="AJ104" s="95" t="str">
        <f t="shared" si="21"/>
        <v>-x-</v>
      </c>
      <c r="AK104" s="100" t="str">
        <f t="shared" si="24"/>
        <v>-x-</v>
      </c>
      <c r="AL104" s="96" t="str">
        <f t="shared" si="25"/>
        <v>-x-</v>
      </c>
      <c r="AM104" s="26"/>
      <c r="AN104" s="94"/>
      <c r="AO104" s="95"/>
      <c r="AP104" s="95"/>
      <c r="AQ104" s="95"/>
      <c r="AR104" s="95"/>
      <c r="AS104" s="95" t="str">
        <f t="shared" si="22"/>
        <v>-x-</v>
      </c>
      <c r="AT104" s="96" t="str">
        <f t="shared" si="23"/>
        <v>-x-</v>
      </c>
      <c r="AU104" s="26"/>
      <c r="AV104" s="101"/>
      <c r="AW104" s="102"/>
      <c r="AX104" s="102"/>
      <c r="AY104" s="102"/>
      <c r="AZ104" s="102"/>
      <c r="BA104" s="102" t="str">
        <f t="shared" si="26"/>
        <v>-x-</v>
      </c>
      <c r="BB104" s="103" t="str">
        <f t="shared" si="27"/>
        <v>-x-</v>
      </c>
    </row>
    <row r="105" spans="1:54" s="2" customFormat="1" ht="15.6" x14ac:dyDescent="0.3">
      <c r="A105" s="1"/>
      <c r="B105" s="62"/>
      <c r="C105" s="63"/>
      <c r="D105" s="63"/>
      <c r="E105" s="64"/>
      <c r="F105" s="26"/>
      <c r="G105" s="68"/>
      <c r="H105" s="69"/>
      <c r="I105" s="69"/>
      <c r="J105" s="69"/>
      <c r="K105" s="69"/>
      <c r="L105" s="69" t="str">
        <f t="shared" si="15"/>
        <v>-x-</v>
      </c>
      <c r="M105" s="70" t="str">
        <f t="shared" si="16"/>
        <v>-x-</v>
      </c>
      <c r="N105" s="26"/>
      <c r="O105" s="68"/>
      <c r="P105" s="69"/>
      <c r="Q105" s="69"/>
      <c r="R105" s="69"/>
      <c r="S105" s="69"/>
      <c r="T105" s="69" t="str">
        <f t="shared" si="17"/>
        <v>-x-</v>
      </c>
      <c r="U105" s="70" t="str">
        <f t="shared" si="18"/>
        <v>-x-</v>
      </c>
      <c r="V105" s="26"/>
      <c r="W105" s="77"/>
      <c r="X105" s="78"/>
      <c r="Y105" s="78"/>
      <c r="Z105" s="78"/>
      <c r="AA105" s="78"/>
      <c r="AB105" s="78" t="str">
        <f t="shared" si="19"/>
        <v>-x-</v>
      </c>
      <c r="AC105" s="79" t="str">
        <f t="shared" si="20"/>
        <v>-x-</v>
      </c>
      <c r="AD105" s="26"/>
      <c r="AE105" s="68"/>
      <c r="AF105" s="69"/>
      <c r="AG105" s="69"/>
      <c r="AH105" s="69"/>
      <c r="AI105" s="69"/>
      <c r="AJ105" s="69" t="str">
        <f t="shared" si="21"/>
        <v>-x-</v>
      </c>
      <c r="AK105" s="84" t="str">
        <f t="shared" si="24"/>
        <v>-x-</v>
      </c>
      <c r="AL105" s="70" t="str">
        <f t="shared" si="25"/>
        <v>-x-</v>
      </c>
      <c r="AM105" s="26"/>
      <c r="AN105" s="68"/>
      <c r="AO105" s="69"/>
      <c r="AP105" s="69"/>
      <c r="AQ105" s="69"/>
      <c r="AR105" s="69"/>
      <c r="AS105" s="69" t="str">
        <f t="shared" si="22"/>
        <v>-x-</v>
      </c>
      <c r="AT105" s="70" t="str">
        <f t="shared" si="23"/>
        <v>-x-</v>
      </c>
      <c r="AU105" s="26"/>
      <c r="AV105" s="88"/>
      <c r="AW105" s="89"/>
      <c r="AX105" s="89"/>
      <c r="AY105" s="89"/>
      <c r="AZ105" s="89"/>
      <c r="BA105" s="89" t="str">
        <f t="shared" si="26"/>
        <v>-x-</v>
      </c>
      <c r="BB105" s="90" t="str">
        <f t="shared" si="27"/>
        <v>-x-</v>
      </c>
    </row>
    <row r="106" spans="1:54" s="2" customFormat="1" ht="15.6" x14ac:dyDescent="0.3">
      <c r="A106" s="1"/>
      <c r="B106" s="91"/>
      <c r="C106" s="92"/>
      <c r="D106" s="92"/>
      <c r="E106" s="93"/>
      <c r="F106" s="26"/>
      <c r="G106" s="94"/>
      <c r="H106" s="95"/>
      <c r="I106" s="95"/>
      <c r="J106" s="95"/>
      <c r="K106" s="95"/>
      <c r="L106" s="95" t="str">
        <f t="shared" si="15"/>
        <v>-x-</v>
      </c>
      <c r="M106" s="96" t="str">
        <f t="shared" si="16"/>
        <v>-x-</v>
      </c>
      <c r="N106" s="26"/>
      <c r="O106" s="94"/>
      <c r="P106" s="95"/>
      <c r="Q106" s="95"/>
      <c r="R106" s="95"/>
      <c r="S106" s="95"/>
      <c r="T106" s="95" t="str">
        <f t="shared" si="17"/>
        <v>-x-</v>
      </c>
      <c r="U106" s="96" t="str">
        <f t="shared" si="18"/>
        <v>-x-</v>
      </c>
      <c r="V106" s="26"/>
      <c r="W106" s="97"/>
      <c r="X106" s="98"/>
      <c r="Y106" s="98"/>
      <c r="Z106" s="98"/>
      <c r="AA106" s="98"/>
      <c r="AB106" s="98" t="str">
        <f t="shared" si="19"/>
        <v>-x-</v>
      </c>
      <c r="AC106" s="99" t="str">
        <f t="shared" si="20"/>
        <v>-x-</v>
      </c>
      <c r="AD106" s="26"/>
      <c r="AE106" s="94"/>
      <c r="AF106" s="95"/>
      <c r="AG106" s="95"/>
      <c r="AH106" s="95"/>
      <c r="AI106" s="95"/>
      <c r="AJ106" s="95" t="str">
        <f t="shared" si="21"/>
        <v>-x-</v>
      </c>
      <c r="AK106" s="100" t="str">
        <f t="shared" si="24"/>
        <v>-x-</v>
      </c>
      <c r="AL106" s="96" t="str">
        <f t="shared" si="25"/>
        <v>-x-</v>
      </c>
      <c r="AM106" s="26"/>
      <c r="AN106" s="94"/>
      <c r="AO106" s="95"/>
      <c r="AP106" s="95"/>
      <c r="AQ106" s="95"/>
      <c r="AR106" s="95"/>
      <c r="AS106" s="95" t="str">
        <f t="shared" si="22"/>
        <v>-x-</v>
      </c>
      <c r="AT106" s="96" t="str">
        <f t="shared" si="23"/>
        <v>-x-</v>
      </c>
      <c r="AU106" s="26"/>
      <c r="AV106" s="101"/>
      <c r="AW106" s="102"/>
      <c r="AX106" s="102"/>
      <c r="AY106" s="102"/>
      <c r="AZ106" s="102"/>
      <c r="BA106" s="102" t="str">
        <f t="shared" si="26"/>
        <v>-x-</v>
      </c>
      <c r="BB106" s="103" t="str">
        <f t="shared" si="27"/>
        <v>-x-</v>
      </c>
    </row>
    <row r="107" spans="1:54" s="2" customFormat="1" ht="15.6" x14ac:dyDescent="0.3">
      <c r="A107" s="1"/>
      <c r="B107" s="62"/>
      <c r="C107" s="63"/>
      <c r="D107" s="63"/>
      <c r="E107" s="64"/>
      <c r="F107" s="26"/>
      <c r="G107" s="68"/>
      <c r="H107" s="69"/>
      <c r="I107" s="69"/>
      <c r="J107" s="69"/>
      <c r="K107" s="69"/>
      <c r="L107" s="69" t="str">
        <f t="shared" si="15"/>
        <v>-x-</v>
      </c>
      <c r="M107" s="70" t="str">
        <f t="shared" si="16"/>
        <v>-x-</v>
      </c>
      <c r="N107" s="26"/>
      <c r="O107" s="68"/>
      <c r="P107" s="69"/>
      <c r="Q107" s="69"/>
      <c r="R107" s="69"/>
      <c r="S107" s="69"/>
      <c r="T107" s="69" t="str">
        <f t="shared" si="17"/>
        <v>-x-</v>
      </c>
      <c r="U107" s="70" t="str">
        <f t="shared" si="18"/>
        <v>-x-</v>
      </c>
      <c r="V107" s="26"/>
      <c r="W107" s="77"/>
      <c r="X107" s="78"/>
      <c r="Y107" s="78"/>
      <c r="Z107" s="78"/>
      <c r="AA107" s="78"/>
      <c r="AB107" s="78" t="str">
        <f t="shared" si="19"/>
        <v>-x-</v>
      </c>
      <c r="AC107" s="79" t="str">
        <f t="shared" si="20"/>
        <v>-x-</v>
      </c>
      <c r="AD107" s="26"/>
      <c r="AE107" s="68"/>
      <c r="AF107" s="69"/>
      <c r="AG107" s="69"/>
      <c r="AH107" s="69"/>
      <c r="AI107" s="69"/>
      <c r="AJ107" s="69" t="str">
        <f t="shared" si="21"/>
        <v>-x-</v>
      </c>
      <c r="AK107" s="84" t="str">
        <f t="shared" si="24"/>
        <v>-x-</v>
      </c>
      <c r="AL107" s="70" t="str">
        <f t="shared" si="25"/>
        <v>-x-</v>
      </c>
      <c r="AM107" s="26"/>
      <c r="AN107" s="68"/>
      <c r="AO107" s="69"/>
      <c r="AP107" s="69"/>
      <c r="AQ107" s="69"/>
      <c r="AR107" s="69"/>
      <c r="AS107" s="69" t="str">
        <f t="shared" si="22"/>
        <v>-x-</v>
      </c>
      <c r="AT107" s="70" t="str">
        <f t="shared" si="23"/>
        <v>-x-</v>
      </c>
      <c r="AU107" s="26"/>
      <c r="AV107" s="88"/>
      <c r="AW107" s="89"/>
      <c r="AX107" s="89"/>
      <c r="AY107" s="89"/>
      <c r="AZ107" s="89"/>
      <c r="BA107" s="89" t="str">
        <f t="shared" si="26"/>
        <v>-x-</v>
      </c>
      <c r="BB107" s="90" t="str">
        <f t="shared" si="27"/>
        <v>-x-</v>
      </c>
    </row>
    <row r="108" spans="1:54" s="2" customFormat="1" ht="15.6" x14ac:dyDescent="0.3">
      <c r="A108" s="1"/>
      <c r="B108" s="91"/>
      <c r="C108" s="92"/>
      <c r="D108" s="92"/>
      <c r="E108" s="93"/>
      <c r="F108" s="26"/>
      <c r="G108" s="94"/>
      <c r="H108" s="95"/>
      <c r="I108" s="95"/>
      <c r="J108" s="95"/>
      <c r="K108" s="95"/>
      <c r="L108" s="95" t="str">
        <f t="shared" si="15"/>
        <v>-x-</v>
      </c>
      <c r="M108" s="96" t="str">
        <f t="shared" si="16"/>
        <v>-x-</v>
      </c>
      <c r="N108" s="26"/>
      <c r="O108" s="94"/>
      <c r="P108" s="95"/>
      <c r="Q108" s="95"/>
      <c r="R108" s="95"/>
      <c r="S108" s="95"/>
      <c r="T108" s="95" t="str">
        <f t="shared" si="17"/>
        <v>-x-</v>
      </c>
      <c r="U108" s="96" t="str">
        <f t="shared" si="18"/>
        <v>-x-</v>
      </c>
      <c r="V108" s="26"/>
      <c r="W108" s="97"/>
      <c r="X108" s="98"/>
      <c r="Y108" s="98"/>
      <c r="Z108" s="98"/>
      <c r="AA108" s="98"/>
      <c r="AB108" s="98" t="str">
        <f t="shared" si="19"/>
        <v>-x-</v>
      </c>
      <c r="AC108" s="99" t="str">
        <f t="shared" si="20"/>
        <v>-x-</v>
      </c>
      <c r="AD108" s="26"/>
      <c r="AE108" s="94"/>
      <c r="AF108" s="95"/>
      <c r="AG108" s="95"/>
      <c r="AH108" s="95"/>
      <c r="AI108" s="95"/>
      <c r="AJ108" s="95" t="str">
        <f t="shared" si="21"/>
        <v>-x-</v>
      </c>
      <c r="AK108" s="100" t="str">
        <f t="shared" si="24"/>
        <v>-x-</v>
      </c>
      <c r="AL108" s="96" t="str">
        <f t="shared" si="25"/>
        <v>-x-</v>
      </c>
      <c r="AM108" s="26"/>
      <c r="AN108" s="94"/>
      <c r="AO108" s="95"/>
      <c r="AP108" s="95"/>
      <c r="AQ108" s="95"/>
      <c r="AR108" s="95"/>
      <c r="AS108" s="95" t="str">
        <f t="shared" si="22"/>
        <v>-x-</v>
      </c>
      <c r="AT108" s="96" t="str">
        <f t="shared" si="23"/>
        <v>-x-</v>
      </c>
      <c r="AU108" s="26"/>
      <c r="AV108" s="101"/>
      <c r="AW108" s="102"/>
      <c r="AX108" s="102"/>
      <c r="AY108" s="102"/>
      <c r="AZ108" s="102"/>
      <c r="BA108" s="102" t="str">
        <f t="shared" si="26"/>
        <v>-x-</v>
      </c>
      <c r="BB108" s="103" t="str">
        <f t="shared" si="27"/>
        <v>-x-</v>
      </c>
    </row>
    <row r="109" spans="1:54" s="2" customFormat="1" ht="15.6" x14ac:dyDescent="0.3">
      <c r="A109" s="1"/>
      <c r="B109" s="62"/>
      <c r="C109" s="63"/>
      <c r="D109" s="63"/>
      <c r="E109" s="64"/>
      <c r="F109" s="26"/>
      <c r="G109" s="68"/>
      <c r="H109" s="69"/>
      <c r="I109" s="69"/>
      <c r="J109" s="69"/>
      <c r="K109" s="69"/>
      <c r="L109" s="69" t="str">
        <f t="shared" si="15"/>
        <v>-x-</v>
      </c>
      <c r="M109" s="70" t="str">
        <f t="shared" si="16"/>
        <v>-x-</v>
      </c>
      <c r="N109" s="26"/>
      <c r="O109" s="68"/>
      <c r="P109" s="69"/>
      <c r="Q109" s="69"/>
      <c r="R109" s="69"/>
      <c r="S109" s="69"/>
      <c r="T109" s="69" t="str">
        <f t="shared" si="17"/>
        <v>-x-</v>
      </c>
      <c r="U109" s="70" t="str">
        <f t="shared" si="18"/>
        <v>-x-</v>
      </c>
      <c r="V109" s="26"/>
      <c r="W109" s="77"/>
      <c r="X109" s="78"/>
      <c r="Y109" s="78"/>
      <c r="Z109" s="78"/>
      <c r="AA109" s="78"/>
      <c r="AB109" s="78" t="str">
        <f t="shared" si="19"/>
        <v>-x-</v>
      </c>
      <c r="AC109" s="79" t="str">
        <f t="shared" si="20"/>
        <v>-x-</v>
      </c>
      <c r="AD109" s="26"/>
      <c r="AE109" s="68"/>
      <c r="AF109" s="69"/>
      <c r="AG109" s="69"/>
      <c r="AH109" s="69"/>
      <c r="AI109" s="69"/>
      <c r="AJ109" s="69" t="str">
        <f t="shared" si="21"/>
        <v>-x-</v>
      </c>
      <c r="AK109" s="84" t="str">
        <f t="shared" si="24"/>
        <v>-x-</v>
      </c>
      <c r="AL109" s="70" t="str">
        <f t="shared" si="25"/>
        <v>-x-</v>
      </c>
      <c r="AM109" s="26"/>
      <c r="AN109" s="68"/>
      <c r="AO109" s="69"/>
      <c r="AP109" s="69"/>
      <c r="AQ109" s="69"/>
      <c r="AR109" s="69"/>
      <c r="AS109" s="69" t="str">
        <f t="shared" si="22"/>
        <v>-x-</v>
      </c>
      <c r="AT109" s="70" t="str">
        <f t="shared" si="23"/>
        <v>-x-</v>
      </c>
      <c r="AU109" s="26"/>
      <c r="AV109" s="88"/>
      <c r="AW109" s="89"/>
      <c r="AX109" s="89"/>
      <c r="AY109" s="89"/>
      <c r="AZ109" s="89"/>
      <c r="BA109" s="89" t="str">
        <f t="shared" si="26"/>
        <v>-x-</v>
      </c>
      <c r="BB109" s="90" t="str">
        <f t="shared" si="27"/>
        <v>-x-</v>
      </c>
    </row>
    <row r="110" spans="1:54" s="2" customFormat="1" ht="15.6" x14ac:dyDescent="0.3">
      <c r="A110" s="1"/>
      <c r="B110" s="91"/>
      <c r="C110" s="92"/>
      <c r="D110" s="92"/>
      <c r="E110" s="93"/>
      <c r="F110" s="26"/>
      <c r="G110" s="94"/>
      <c r="H110" s="95"/>
      <c r="I110" s="95"/>
      <c r="J110" s="95"/>
      <c r="K110" s="95"/>
      <c r="L110" s="95" t="str">
        <f t="shared" si="15"/>
        <v>-x-</v>
      </c>
      <c r="M110" s="96" t="str">
        <f t="shared" si="16"/>
        <v>-x-</v>
      </c>
      <c r="N110" s="26"/>
      <c r="O110" s="94"/>
      <c r="P110" s="95"/>
      <c r="Q110" s="95"/>
      <c r="R110" s="95"/>
      <c r="S110" s="95"/>
      <c r="T110" s="95" t="str">
        <f t="shared" si="17"/>
        <v>-x-</v>
      </c>
      <c r="U110" s="96" t="str">
        <f t="shared" si="18"/>
        <v>-x-</v>
      </c>
      <c r="V110" s="26"/>
      <c r="W110" s="97"/>
      <c r="X110" s="98"/>
      <c r="Y110" s="98"/>
      <c r="Z110" s="98"/>
      <c r="AA110" s="98"/>
      <c r="AB110" s="98" t="str">
        <f t="shared" si="19"/>
        <v>-x-</v>
      </c>
      <c r="AC110" s="99" t="str">
        <f t="shared" si="20"/>
        <v>-x-</v>
      </c>
      <c r="AD110" s="26"/>
      <c r="AE110" s="94"/>
      <c r="AF110" s="95"/>
      <c r="AG110" s="95"/>
      <c r="AH110" s="95"/>
      <c r="AI110" s="95"/>
      <c r="AJ110" s="95" t="str">
        <f t="shared" si="21"/>
        <v>-x-</v>
      </c>
      <c r="AK110" s="100" t="str">
        <f t="shared" si="24"/>
        <v>-x-</v>
      </c>
      <c r="AL110" s="96" t="str">
        <f t="shared" si="25"/>
        <v>-x-</v>
      </c>
      <c r="AM110" s="26"/>
      <c r="AN110" s="94"/>
      <c r="AO110" s="95"/>
      <c r="AP110" s="95"/>
      <c r="AQ110" s="95"/>
      <c r="AR110" s="95"/>
      <c r="AS110" s="95" t="str">
        <f t="shared" si="22"/>
        <v>-x-</v>
      </c>
      <c r="AT110" s="96" t="str">
        <f t="shared" si="23"/>
        <v>-x-</v>
      </c>
      <c r="AU110" s="26"/>
      <c r="AV110" s="101"/>
      <c r="AW110" s="102"/>
      <c r="AX110" s="102"/>
      <c r="AY110" s="102"/>
      <c r="AZ110" s="102"/>
      <c r="BA110" s="102" t="str">
        <f t="shared" si="26"/>
        <v>-x-</v>
      </c>
      <c r="BB110" s="103" t="str">
        <f t="shared" si="27"/>
        <v>-x-</v>
      </c>
    </row>
    <row r="111" spans="1:54" s="2" customFormat="1" ht="15.6" x14ac:dyDescent="0.3">
      <c r="A111" s="1"/>
      <c r="B111" s="62"/>
      <c r="C111" s="63"/>
      <c r="D111" s="63"/>
      <c r="E111" s="64"/>
      <c r="F111" s="26"/>
      <c r="G111" s="68"/>
      <c r="H111" s="69"/>
      <c r="I111" s="69"/>
      <c r="J111" s="69"/>
      <c r="K111" s="69"/>
      <c r="L111" s="69" t="str">
        <f t="shared" si="15"/>
        <v>-x-</v>
      </c>
      <c r="M111" s="70" t="str">
        <f t="shared" si="16"/>
        <v>-x-</v>
      </c>
      <c r="N111" s="26"/>
      <c r="O111" s="68"/>
      <c r="P111" s="69"/>
      <c r="Q111" s="69"/>
      <c r="R111" s="69"/>
      <c r="S111" s="69"/>
      <c r="T111" s="69" t="str">
        <f t="shared" si="17"/>
        <v>-x-</v>
      </c>
      <c r="U111" s="70" t="str">
        <f t="shared" si="18"/>
        <v>-x-</v>
      </c>
      <c r="V111" s="26"/>
      <c r="W111" s="77"/>
      <c r="X111" s="78"/>
      <c r="Y111" s="78"/>
      <c r="Z111" s="78"/>
      <c r="AA111" s="78"/>
      <c r="AB111" s="78" t="str">
        <f t="shared" si="19"/>
        <v>-x-</v>
      </c>
      <c r="AC111" s="79" t="str">
        <f t="shared" si="20"/>
        <v>-x-</v>
      </c>
      <c r="AD111" s="26"/>
      <c r="AE111" s="68"/>
      <c r="AF111" s="69"/>
      <c r="AG111" s="69"/>
      <c r="AH111" s="69"/>
      <c r="AI111" s="69"/>
      <c r="AJ111" s="69" t="str">
        <f t="shared" si="21"/>
        <v>-x-</v>
      </c>
      <c r="AK111" s="84" t="str">
        <f t="shared" si="24"/>
        <v>-x-</v>
      </c>
      <c r="AL111" s="70" t="str">
        <f t="shared" si="25"/>
        <v>-x-</v>
      </c>
      <c r="AM111" s="26"/>
      <c r="AN111" s="68"/>
      <c r="AO111" s="69"/>
      <c r="AP111" s="69"/>
      <c r="AQ111" s="69"/>
      <c r="AR111" s="69"/>
      <c r="AS111" s="69" t="str">
        <f t="shared" si="22"/>
        <v>-x-</v>
      </c>
      <c r="AT111" s="70" t="str">
        <f t="shared" si="23"/>
        <v>-x-</v>
      </c>
      <c r="AU111" s="26"/>
      <c r="AV111" s="88"/>
      <c r="AW111" s="89"/>
      <c r="AX111" s="89"/>
      <c r="AY111" s="89"/>
      <c r="AZ111" s="89"/>
      <c r="BA111" s="89" t="str">
        <f t="shared" si="26"/>
        <v>-x-</v>
      </c>
      <c r="BB111" s="90" t="str">
        <f t="shared" si="27"/>
        <v>-x-</v>
      </c>
    </row>
    <row r="112" spans="1:54" s="2" customFormat="1" ht="15.6" x14ac:dyDescent="0.3">
      <c r="A112" s="1"/>
      <c r="B112" s="91"/>
      <c r="C112" s="92"/>
      <c r="D112" s="92"/>
      <c r="E112" s="93"/>
      <c r="F112" s="26"/>
      <c r="G112" s="94"/>
      <c r="H112" s="95"/>
      <c r="I112" s="95"/>
      <c r="J112" s="95"/>
      <c r="K112" s="95"/>
      <c r="L112" s="95" t="str">
        <f t="shared" si="15"/>
        <v>-x-</v>
      </c>
      <c r="M112" s="96" t="str">
        <f t="shared" si="16"/>
        <v>-x-</v>
      </c>
      <c r="N112" s="26"/>
      <c r="O112" s="94"/>
      <c r="P112" s="95"/>
      <c r="Q112" s="95"/>
      <c r="R112" s="95"/>
      <c r="S112" s="95"/>
      <c r="T112" s="95" t="str">
        <f t="shared" si="17"/>
        <v>-x-</v>
      </c>
      <c r="U112" s="96" t="str">
        <f t="shared" si="18"/>
        <v>-x-</v>
      </c>
      <c r="V112" s="26"/>
      <c r="W112" s="97"/>
      <c r="X112" s="98"/>
      <c r="Y112" s="98"/>
      <c r="Z112" s="98"/>
      <c r="AA112" s="98"/>
      <c r="AB112" s="98" t="str">
        <f t="shared" si="19"/>
        <v>-x-</v>
      </c>
      <c r="AC112" s="99" t="str">
        <f t="shared" si="20"/>
        <v>-x-</v>
      </c>
      <c r="AD112" s="26"/>
      <c r="AE112" s="94"/>
      <c r="AF112" s="95"/>
      <c r="AG112" s="95"/>
      <c r="AH112" s="95"/>
      <c r="AI112" s="95"/>
      <c r="AJ112" s="95" t="str">
        <f t="shared" si="21"/>
        <v>-x-</v>
      </c>
      <c r="AK112" s="100" t="str">
        <f t="shared" si="24"/>
        <v>-x-</v>
      </c>
      <c r="AL112" s="96" t="str">
        <f t="shared" si="25"/>
        <v>-x-</v>
      </c>
      <c r="AM112" s="26"/>
      <c r="AN112" s="94"/>
      <c r="AO112" s="95"/>
      <c r="AP112" s="95"/>
      <c r="AQ112" s="95"/>
      <c r="AR112" s="95"/>
      <c r="AS112" s="95" t="str">
        <f t="shared" si="22"/>
        <v>-x-</v>
      </c>
      <c r="AT112" s="96" t="str">
        <f t="shared" si="23"/>
        <v>-x-</v>
      </c>
      <c r="AU112" s="26"/>
      <c r="AV112" s="101"/>
      <c r="AW112" s="102"/>
      <c r="AX112" s="102"/>
      <c r="AY112" s="102"/>
      <c r="AZ112" s="102"/>
      <c r="BA112" s="102" t="str">
        <f t="shared" si="26"/>
        <v>-x-</v>
      </c>
      <c r="BB112" s="103" t="str">
        <f t="shared" si="27"/>
        <v>-x-</v>
      </c>
    </row>
    <row r="113" spans="1:54" s="2" customFormat="1" ht="15.6" x14ac:dyDescent="0.3">
      <c r="A113" s="1"/>
      <c r="B113" s="62"/>
      <c r="C113" s="63"/>
      <c r="D113" s="63"/>
      <c r="E113" s="64"/>
      <c r="F113" s="26"/>
      <c r="G113" s="68"/>
      <c r="H113" s="69"/>
      <c r="I113" s="69"/>
      <c r="J113" s="69"/>
      <c r="K113" s="69"/>
      <c r="L113" s="69" t="str">
        <f t="shared" si="15"/>
        <v>-x-</v>
      </c>
      <c r="M113" s="70" t="str">
        <f t="shared" si="16"/>
        <v>-x-</v>
      </c>
      <c r="N113" s="26"/>
      <c r="O113" s="68"/>
      <c r="P113" s="69"/>
      <c r="Q113" s="69"/>
      <c r="R113" s="69"/>
      <c r="S113" s="69"/>
      <c r="T113" s="69" t="str">
        <f t="shared" si="17"/>
        <v>-x-</v>
      </c>
      <c r="U113" s="70" t="str">
        <f t="shared" si="18"/>
        <v>-x-</v>
      </c>
      <c r="V113" s="26"/>
      <c r="W113" s="77"/>
      <c r="X113" s="78"/>
      <c r="Y113" s="78"/>
      <c r="Z113" s="78"/>
      <c r="AA113" s="78"/>
      <c r="AB113" s="78" t="str">
        <f t="shared" si="19"/>
        <v>-x-</v>
      </c>
      <c r="AC113" s="79" t="str">
        <f t="shared" si="20"/>
        <v>-x-</v>
      </c>
      <c r="AD113" s="26"/>
      <c r="AE113" s="68"/>
      <c r="AF113" s="69"/>
      <c r="AG113" s="69"/>
      <c r="AH113" s="69"/>
      <c r="AI113" s="69"/>
      <c r="AJ113" s="69" t="str">
        <f t="shared" si="21"/>
        <v>-x-</v>
      </c>
      <c r="AK113" s="84" t="str">
        <f t="shared" si="24"/>
        <v>-x-</v>
      </c>
      <c r="AL113" s="70" t="str">
        <f t="shared" si="25"/>
        <v>-x-</v>
      </c>
      <c r="AM113" s="26"/>
      <c r="AN113" s="68"/>
      <c r="AO113" s="69"/>
      <c r="AP113" s="69"/>
      <c r="AQ113" s="69"/>
      <c r="AR113" s="69"/>
      <c r="AS113" s="69" t="str">
        <f t="shared" si="22"/>
        <v>-x-</v>
      </c>
      <c r="AT113" s="70" t="str">
        <f t="shared" si="23"/>
        <v>-x-</v>
      </c>
      <c r="AU113" s="26"/>
      <c r="AV113" s="88"/>
      <c r="AW113" s="89"/>
      <c r="AX113" s="89"/>
      <c r="AY113" s="89"/>
      <c r="AZ113" s="89"/>
      <c r="BA113" s="89" t="str">
        <f t="shared" si="26"/>
        <v>-x-</v>
      </c>
      <c r="BB113" s="90" t="str">
        <f t="shared" si="27"/>
        <v>-x-</v>
      </c>
    </row>
    <row r="114" spans="1:54" s="2" customFormat="1" ht="15.6" x14ac:dyDescent="0.3">
      <c r="A114" s="1"/>
      <c r="B114" s="91"/>
      <c r="C114" s="92"/>
      <c r="D114" s="92"/>
      <c r="E114" s="93"/>
      <c r="F114" s="26"/>
      <c r="G114" s="94"/>
      <c r="H114" s="95"/>
      <c r="I114" s="95"/>
      <c r="J114" s="95"/>
      <c r="K114" s="95"/>
      <c r="L114" s="95" t="str">
        <f t="shared" si="15"/>
        <v>-x-</v>
      </c>
      <c r="M114" s="96" t="str">
        <f t="shared" si="16"/>
        <v>-x-</v>
      </c>
      <c r="N114" s="26"/>
      <c r="O114" s="94"/>
      <c r="P114" s="95"/>
      <c r="Q114" s="95"/>
      <c r="R114" s="95"/>
      <c r="S114" s="95"/>
      <c r="T114" s="95" t="str">
        <f t="shared" si="17"/>
        <v>-x-</v>
      </c>
      <c r="U114" s="96" t="str">
        <f t="shared" si="18"/>
        <v>-x-</v>
      </c>
      <c r="V114" s="26"/>
      <c r="W114" s="97"/>
      <c r="X114" s="98"/>
      <c r="Y114" s="98"/>
      <c r="Z114" s="98"/>
      <c r="AA114" s="98"/>
      <c r="AB114" s="98" t="str">
        <f t="shared" si="19"/>
        <v>-x-</v>
      </c>
      <c r="AC114" s="99" t="str">
        <f t="shared" si="20"/>
        <v>-x-</v>
      </c>
      <c r="AD114" s="26"/>
      <c r="AE114" s="94"/>
      <c r="AF114" s="95"/>
      <c r="AG114" s="95"/>
      <c r="AH114" s="95"/>
      <c r="AI114" s="95"/>
      <c r="AJ114" s="95" t="str">
        <f t="shared" si="21"/>
        <v>-x-</v>
      </c>
      <c r="AK114" s="100" t="str">
        <f t="shared" si="24"/>
        <v>-x-</v>
      </c>
      <c r="AL114" s="96" t="str">
        <f t="shared" si="25"/>
        <v>-x-</v>
      </c>
      <c r="AM114" s="26"/>
      <c r="AN114" s="94"/>
      <c r="AO114" s="95"/>
      <c r="AP114" s="95"/>
      <c r="AQ114" s="95"/>
      <c r="AR114" s="95"/>
      <c r="AS114" s="95" t="str">
        <f t="shared" si="22"/>
        <v>-x-</v>
      </c>
      <c r="AT114" s="96" t="str">
        <f t="shared" si="23"/>
        <v>-x-</v>
      </c>
      <c r="AU114" s="26"/>
      <c r="AV114" s="101"/>
      <c r="AW114" s="102"/>
      <c r="AX114" s="102"/>
      <c r="AY114" s="102"/>
      <c r="AZ114" s="102"/>
      <c r="BA114" s="102" t="str">
        <f t="shared" si="26"/>
        <v>-x-</v>
      </c>
      <c r="BB114" s="103" t="str">
        <f t="shared" si="27"/>
        <v>-x-</v>
      </c>
    </row>
    <row r="115" spans="1:54" s="2" customFormat="1" ht="15.6" x14ac:dyDescent="0.3">
      <c r="A115" s="1"/>
      <c r="B115" s="62"/>
      <c r="C115" s="63"/>
      <c r="D115" s="63"/>
      <c r="E115" s="64"/>
      <c r="F115" s="26"/>
      <c r="G115" s="68"/>
      <c r="H115" s="69"/>
      <c r="I115" s="69"/>
      <c r="J115" s="69"/>
      <c r="K115" s="69"/>
      <c r="L115" s="69" t="str">
        <f t="shared" si="15"/>
        <v>-x-</v>
      </c>
      <c r="M115" s="70" t="str">
        <f t="shared" si="16"/>
        <v>-x-</v>
      </c>
      <c r="N115" s="26"/>
      <c r="O115" s="68"/>
      <c r="P115" s="69"/>
      <c r="Q115" s="69"/>
      <c r="R115" s="69"/>
      <c r="S115" s="69"/>
      <c r="T115" s="69" t="str">
        <f t="shared" si="17"/>
        <v>-x-</v>
      </c>
      <c r="U115" s="70" t="str">
        <f t="shared" si="18"/>
        <v>-x-</v>
      </c>
      <c r="V115" s="26"/>
      <c r="W115" s="77"/>
      <c r="X115" s="78"/>
      <c r="Y115" s="78"/>
      <c r="Z115" s="78"/>
      <c r="AA115" s="78"/>
      <c r="AB115" s="78" t="str">
        <f t="shared" si="19"/>
        <v>-x-</v>
      </c>
      <c r="AC115" s="79" t="str">
        <f t="shared" si="20"/>
        <v>-x-</v>
      </c>
      <c r="AD115" s="26"/>
      <c r="AE115" s="68"/>
      <c r="AF115" s="69"/>
      <c r="AG115" s="69"/>
      <c r="AH115" s="69"/>
      <c r="AI115" s="69"/>
      <c r="AJ115" s="69" t="str">
        <f t="shared" si="21"/>
        <v>-x-</v>
      </c>
      <c r="AK115" s="84" t="str">
        <f t="shared" si="24"/>
        <v>-x-</v>
      </c>
      <c r="AL115" s="70" t="str">
        <f t="shared" si="25"/>
        <v>-x-</v>
      </c>
      <c r="AM115" s="26"/>
      <c r="AN115" s="68"/>
      <c r="AO115" s="69"/>
      <c r="AP115" s="69"/>
      <c r="AQ115" s="69"/>
      <c r="AR115" s="69"/>
      <c r="AS115" s="69" t="str">
        <f t="shared" si="22"/>
        <v>-x-</v>
      </c>
      <c r="AT115" s="70" t="str">
        <f t="shared" si="23"/>
        <v>-x-</v>
      </c>
      <c r="AU115" s="26"/>
      <c r="AV115" s="88"/>
      <c r="AW115" s="89"/>
      <c r="AX115" s="89"/>
      <c r="AY115" s="89"/>
      <c r="AZ115" s="89"/>
      <c r="BA115" s="89" t="str">
        <f t="shared" si="26"/>
        <v>-x-</v>
      </c>
      <c r="BB115" s="90" t="str">
        <f t="shared" si="27"/>
        <v>-x-</v>
      </c>
    </row>
    <row r="116" spans="1:54" s="2" customFormat="1" ht="15.6" x14ac:dyDescent="0.3">
      <c r="A116" s="1"/>
      <c r="B116" s="91"/>
      <c r="C116" s="92"/>
      <c r="D116" s="92"/>
      <c r="E116" s="93"/>
      <c r="F116" s="26"/>
      <c r="G116" s="94"/>
      <c r="H116" s="95"/>
      <c r="I116" s="95"/>
      <c r="J116" s="95"/>
      <c r="K116" s="95"/>
      <c r="L116" s="95" t="str">
        <f t="shared" si="15"/>
        <v>-x-</v>
      </c>
      <c r="M116" s="96" t="str">
        <f t="shared" si="16"/>
        <v>-x-</v>
      </c>
      <c r="N116" s="26"/>
      <c r="O116" s="94"/>
      <c r="P116" s="95"/>
      <c r="Q116" s="95"/>
      <c r="R116" s="95"/>
      <c r="S116" s="95"/>
      <c r="T116" s="95" t="str">
        <f t="shared" si="17"/>
        <v>-x-</v>
      </c>
      <c r="U116" s="96" t="str">
        <f t="shared" si="18"/>
        <v>-x-</v>
      </c>
      <c r="V116" s="26"/>
      <c r="W116" s="97"/>
      <c r="X116" s="98"/>
      <c r="Y116" s="98"/>
      <c r="Z116" s="98"/>
      <c r="AA116" s="98"/>
      <c r="AB116" s="98" t="str">
        <f t="shared" si="19"/>
        <v>-x-</v>
      </c>
      <c r="AC116" s="99" t="str">
        <f t="shared" si="20"/>
        <v>-x-</v>
      </c>
      <c r="AD116" s="26"/>
      <c r="AE116" s="94"/>
      <c r="AF116" s="95"/>
      <c r="AG116" s="95"/>
      <c r="AH116" s="95"/>
      <c r="AI116" s="95"/>
      <c r="AJ116" s="95" t="str">
        <f t="shared" si="21"/>
        <v>-x-</v>
      </c>
      <c r="AK116" s="100" t="str">
        <f t="shared" si="24"/>
        <v>-x-</v>
      </c>
      <c r="AL116" s="96" t="str">
        <f t="shared" si="25"/>
        <v>-x-</v>
      </c>
      <c r="AM116" s="26"/>
      <c r="AN116" s="94"/>
      <c r="AO116" s="95"/>
      <c r="AP116" s="95"/>
      <c r="AQ116" s="95"/>
      <c r="AR116" s="95"/>
      <c r="AS116" s="95" t="str">
        <f t="shared" si="22"/>
        <v>-x-</v>
      </c>
      <c r="AT116" s="96" t="str">
        <f t="shared" si="23"/>
        <v>-x-</v>
      </c>
      <c r="AU116" s="26"/>
      <c r="AV116" s="101"/>
      <c r="AW116" s="102"/>
      <c r="AX116" s="102"/>
      <c r="AY116" s="102"/>
      <c r="AZ116" s="102"/>
      <c r="BA116" s="102" t="str">
        <f t="shared" si="26"/>
        <v>-x-</v>
      </c>
      <c r="BB116" s="103" t="str">
        <f t="shared" si="27"/>
        <v>-x-</v>
      </c>
    </row>
    <row r="117" spans="1:54" s="2" customFormat="1" ht="15.6" x14ac:dyDescent="0.3">
      <c r="A117" s="1"/>
      <c r="B117" s="62"/>
      <c r="C117" s="63"/>
      <c r="D117" s="63"/>
      <c r="E117" s="64"/>
      <c r="F117" s="26"/>
      <c r="G117" s="68"/>
      <c r="H117" s="69"/>
      <c r="I117" s="69"/>
      <c r="J117" s="69"/>
      <c r="K117" s="69"/>
      <c r="L117" s="69" t="str">
        <f t="shared" si="15"/>
        <v>-x-</v>
      </c>
      <c r="M117" s="70" t="str">
        <f t="shared" si="16"/>
        <v>-x-</v>
      </c>
      <c r="N117" s="26"/>
      <c r="O117" s="68"/>
      <c r="P117" s="69"/>
      <c r="Q117" s="69"/>
      <c r="R117" s="69"/>
      <c r="S117" s="69"/>
      <c r="T117" s="69" t="str">
        <f t="shared" si="17"/>
        <v>-x-</v>
      </c>
      <c r="U117" s="70" t="str">
        <f t="shared" si="18"/>
        <v>-x-</v>
      </c>
      <c r="V117" s="26"/>
      <c r="W117" s="77"/>
      <c r="X117" s="78"/>
      <c r="Y117" s="78"/>
      <c r="Z117" s="78"/>
      <c r="AA117" s="78"/>
      <c r="AB117" s="78" t="str">
        <f t="shared" si="19"/>
        <v>-x-</v>
      </c>
      <c r="AC117" s="79" t="str">
        <f t="shared" si="20"/>
        <v>-x-</v>
      </c>
      <c r="AD117" s="26"/>
      <c r="AE117" s="68"/>
      <c r="AF117" s="69"/>
      <c r="AG117" s="69"/>
      <c r="AH117" s="69"/>
      <c r="AI117" s="69"/>
      <c r="AJ117" s="69" t="str">
        <f t="shared" si="21"/>
        <v>-x-</v>
      </c>
      <c r="AK117" s="84" t="str">
        <f t="shared" si="24"/>
        <v>-x-</v>
      </c>
      <c r="AL117" s="70" t="str">
        <f t="shared" si="25"/>
        <v>-x-</v>
      </c>
      <c r="AM117" s="26"/>
      <c r="AN117" s="68"/>
      <c r="AO117" s="69"/>
      <c r="AP117" s="69"/>
      <c r="AQ117" s="69"/>
      <c r="AR117" s="69"/>
      <c r="AS117" s="69" t="str">
        <f t="shared" si="22"/>
        <v>-x-</v>
      </c>
      <c r="AT117" s="70" t="str">
        <f t="shared" si="23"/>
        <v>-x-</v>
      </c>
      <c r="AU117" s="26"/>
      <c r="AV117" s="88"/>
      <c r="AW117" s="89"/>
      <c r="AX117" s="89"/>
      <c r="AY117" s="89"/>
      <c r="AZ117" s="89"/>
      <c r="BA117" s="89" t="str">
        <f t="shared" si="26"/>
        <v>-x-</v>
      </c>
      <c r="BB117" s="90" t="str">
        <f t="shared" si="27"/>
        <v>-x-</v>
      </c>
    </row>
    <row r="118" spans="1:54" s="2" customFormat="1" ht="15.6" x14ac:dyDescent="0.3">
      <c r="A118" s="1"/>
      <c r="B118" s="91"/>
      <c r="C118" s="92"/>
      <c r="D118" s="92"/>
      <c r="E118" s="93"/>
      <c r="F118" s="26"/>
      <c r="G118" s="94"/>
      <c r="H118" s="95"/>
      <c r="I118" s="95"/>
      <c r="J118" s="95"/>
      <c r="K118" s="95"/>
      <c r="L118" s="95" t="str">
        <f t="shared" si="15"/>
        <v>-x-</v>
      </c>
      <c r="M118" s="96" t="str">
        <f t="shared" si="16"/>
        <v>-x-</v>
      </c>
      <c r="N118" s="26"/>
      <c r="O118" s="94"/>
      <c r="P118" s="95"/>
      <c r="Q118" s="95"/>
      <c r="R118" s="95"/>
      <c r="S118" s="95"/>
      <c r="T118" s="95" t="str">
        <f t="shared" si="17"/>
        <v>-x-</v>
      </c>
      <c r="U118" s="96" t="str">
        <f t="shared" si="18"/>
        <v>-x-</v>
      </c>
      <c r="V118" s="26"/>
      <c r="W118" s="97"/>
      <c r="X118" s="98"/>
      <c r="Y118" s="98"/>
      <c r="Z118" s="98"/>
      <c r="AA118" s="98"/>
      <c r="AB118" s="98" t="str">
        <f t="shared" si="19"/>
        <v>-x-</v>
      </c>
      <c r="AC118" s="99" t="str">
        <f t="shared" si="20"/>
        <v>-x-</v>
      </c>
      <c r="AD118" s="26"/>
      <c r="AE118" s="94"/>
      <c r="AF118" s="95"/>
      <c r="AG118" s="95"/>
      <c r="AH118" s="95"/>
      <c r="AI118" s="95"/>
      <c r="AJ118" s="95" t="str">
        <f t="shared" si="21"/>
        <v>-x-</v>
      </c>
      <c r="AK118" s="100" t="str">
        <f t="shared" si="24"/>
        <v>-x-</v>
      </c>
      <c r="AL118" s="96" t="str">
        <f t="shared" si="25"/>
        <v>-x-</v>
      </c>
      <c r="AM118" s="26"/>
      <c r="AN118" s="94"/>
      <c r="AO118" s="95"/>
      <c r="AP118" s="95"/>
      <c r="AQ118" s="95"/>
      <c r="AR118" s="95"/>
      <c r="AS118" s="95" t="str">
        <f t="shared" si="22"/>
        <v>-x-</v>
      </c>
      <c r="AT118" s="96" t="str">
        <f t="shared" si="23"/>
        <v>-x-</v>
      </c>
      <c r="AU118" s="26"/>
      <c r="AV118" s="101"/>
      <c r="AW118" s="102"/>
      <c r="AX118" s="102"/>
      <c r="AY118" s="102"/>
      <c r="AZ118" s="102"/>
      <c r="BA118" s="102" t="str">
        <f t="shared" si="26"/>
        <v>-x-</v>
      </c>
      <c r="BB118" s="103" t="str">
        <f t="shared" si="27"/>
        <v>-x-</v>
      </c>
    </row>
    <row r="119" spans="1:54" s="2" customFormat="1" ht="15.6" x14ac:dyDescent="0.3">
      <c r="A119" s="1"/>
      <c r="B119" s="62"/>
      <c r="C119" s="63"/>
      <c r="D119" s="63"/>
      <c r="E119" s="64"/>
      <c r="F119" s="26"/>
      <c r="G119" s="68"/>
      <c r="H119" s="69"/>
      <c r="I119" s="69"/>
      <c r="J119" s="69"/>
      <c r="K119" s="69"/>
      <c r="L119" s="69" t="str">
        <f t="shared" si="15"/>
        <v>-x-</v>
      </c>
      <c r="M119" s="70" t="str">
        <f t="shared" si="16"/>
        <v>-x-</v>
      </c>
      <c r="N119" s="26"/>
      <c r="O119" s="68"/>
      <c r="P119" s="69"/>
      <c r="Q119" s="69"/>
      <c r="R119" s="69"/>
      <c r="S119" s="69"/>
      <c r="T119" s="69" t="str">
        <f t="shared" si="17"/>
        <v>-x-</v>
      </c>
      <c r="U119" s="70" t="str">
        <f t="shared" si="18"/>
        <v>-x-</v>
      </c>
      <c r="V119" s="26"/>
      <c r="W119" s="77"/>
      <c r="X119" s="78"/>
      <c r="Y119" s="78"/>
      <c r="Z119" s="78"/>
      <c r="AA119" s="78"/>
      <c r="AB119" s="78" t="str">
        <f t="shared" si="19"/>
        <v>-x-</v>
      </c>
      <c r="AC119" s="79" t="str">
        <f t="shared" si="20"/>
        <v>-x-</v>
      </c>
      <c r="AD119" s="26"/>
      <c r="AE119" s="68"/>
      <c r="AF119" s="69"/>
      <c r="AG119" s="69"/>
      <c r="AH119" s="69"/>
      <c r="AI119" s="69"/>
      <c r="AJ119" s="69" t="str">
        <f t="shared" si="21"/>
        <v>-x-</v>
      </c>
      <c r="AK119" s="84" t="str">
        <f t="shared" si="24"/>
        <v>-x-</v>
      </c>
      <c r="AL119" s="70" t="str">
        <f t="shared" si="25"/>
        <v>-x-</v>
      </c>
      <c r="AM119" s="26"/>
      <c r="AN119" s="68"/>
      <c r="AO119" s="69"/>
      <c r="AP119" s="69"/>
      <c r="AQ119" s="69"/>
      <c r="AR119" s="69"/>
      <c r="AS119" s="69" t="str">
        <f t="shared" si="22"/>
        <v>-x-</v>
      </c>
      <c r="AT119" s="70" t="str">
        <f t="shared" si="23"/>
        <v>-x-</v>
      </c>
      <c r="AU119" s="26"/>
      <c r="AV119" s="88"/>
      <c r="AW119" s="89"/>
      <c r="AX119" s="89"/>
      <c r="AY119" s="89"/>
      <c r="AZ119" s="89"/>
      <c r="BA119" s="89" t="str">
        <f t="shared" si="26"/>
        <v>-x-</v>
      </c>
      <c r="BB119" s="90" t="str">
        <f t="shared" si="27"/>
        <v>-x-</v>
      </c>
    </row>
    <row r="120" spans="1:54" s="2" customFormat="1" ht="15.6" x14ac:dyDescent="0.3">
      <c r="A120" s="1"/>
      <c r="B120" s="91"/>
      <c r="C120" s="92"/>
      <c r="D120" s="92"/>
      <c r="E120" s="93"/>
      <c r="F120" s="26"/>
      <c r="G120" s="94"/>
      <c r="H120" s="95"/>
      <c r="I120" s="95"/>
      <c r="J120" s="95"/>
      <c r="K120" s="95"/>
      <c r="L120" s="95" t="str">
        <f t="shared" si="15"/>
        <v>-x-</v>
      </c>
      <c r="M120" s="96" t="str">
        <f t="shared" si="16"/>
        <v>-x-</v>
      </c>
      <c r="N120" s="26"/>
      <c r="O120" s="94"/>
      <c r="P120" s="95"/>
      <c r="Q120" s="95"/>
      <c r="R120" s="95"/>
      <c r="S120" s="95"/>
      <c r="T120" s="95" t="str">
        <f t="shared" si="17"/>
        <v>-x-</v>
      </c>
      <c r="U120" s="96" t="str">
        <f t="shared" si="18"/>
        <v>-x-</v>
      </c>
      <c r="V120" s="26"/>
      <c r="W120" s="97"/>
      <c r="X120" s="98"/>
      <c r="Y120" s="98"/>
      <c r="Z120" s="98"/>
      <c r="AA120" s="98"/>
      <c r="AB120" s="98" t="str">
        <f t="shared" si="19"/>
        <v>-x-</v>
      </c>
      <c r="AC120" s="99" t="str">
        <f t="shared" si="20"/>
        <v>-x-</v>
      </c>
      <c r="AD120" s="26"/>
      <c r="AE120" s="94"/>
      <c r="AF120" s="95"/>
      <c r="AG120" s="95"/>
      <c r="AH120" s="95"/>
      <c r="AI120" s="95"/>
      <c r="AJ120" s="95" t="str">
        <f t="shared" si="21"/>
        <v>-x-</v>
      </c>
      <c r="AK120" s="100" t="str">
        <f t="shared" si="24"/>
        <v>-x-</v>
      </c>
      <c r="AL120" s="96" t="str">
        <f t="shared" si="25"/>
        <v>-x-</v>
      </c>
      <c r="AM120" s="26"/>
      <c r="AN120" s="94"/>
      <c r="AO120" s="95"/>
      <c r="AP120" s="95"/>
      <c r="AQ120" s="95"/>
      <c r="AR120" s="95"/>
      <c r="AS120" s="95" t="str">
        <f t="shared" si="22"/>
        <v>-x-</v>
      </c>
      <c r="AT120" s="96" t="str">
        <f t="shared" si="23"/>
        <v>-x-</v>
      </c>
      <c r="AU120" s="26"/>
      <c r="AV120" s="101"/>
      <c r="AW120" s="102"/>
      <c r="AX120" s="102"/>
      <c r="AY120" s="102"/>
      <c r="AZ120" s="102"/>
      <c r="BA120" s="102" t="str">
        <f t="shared" si="26"/>
        <v>-x-</v>
      </c>
      <c r="BB120" s="103" t="str">
        <f t="shared" si="27"/>
        <v>-x-</v>
      </c>
    </row>
    <row r="121" spans="1:54" s="2" customFormat="1" ht="15.6" x14ac:dyDescent="0.3">
      <c r="A121" s="1"/>
      <c r="B121" s="62"/>
      <c r="C121" s="63"/>
      <c r="D121" s="63"/>
      <c r="E121" s="64"/>
      <c r="F121" s="26"/>
      <c r="G121" s="68"/>
      <c r="H121" s="69"/>
      <c r="I121" s="69"/>
      <c r="J121" s="69"/>
      <c r="K121" s="69"/>
      <c r="L121" s="69" t="str">
        <f t="shared" si="15"/>
        <v>-x-</v>
      </c>
      <c r="M121" s="70" t="str">
        <f t="shared" si="16"/>
        <v>-x-</v>
      </c>
      <c r="N121" s="26"/>
      <c r="O121" s="68"/>
      <c r="P121" s="69"/>
      <c r="Q121" s="69"/>
      <c r="R121" s="69"/>
      <c r="S121" s="69"/>
      <c r="T121" s="69" t="str">
        <f t="shared" si="17"/>
        <v>-x-</v>
      </c>
      <c r="U121" s="70" t="str">
        <f t="shared" si="18"/>
        <v>-x-</v>
      </c>
      <c r="V121" s="26"/>
      <c r="W121" s="77"/>
      <c r="X121" s="78"/>
      <c r="Y121" s="78"/>
      <c r="Z121" s="78"/>
      <c r="AA121" s="78"/>
      <c r="AB121" s="78" t="str">
        <f t="shared" si="19"/>
        <v>-x-</v>
      </c>
      <c r="AC121" s="79" t="str">
        <f t="shared" si="20"/>
        <v>-x-</v>
      </c>
      <c r="AD121" s="26"/>
      <c r="AE121" s="68"/>
      <c r="AF121" s="69"/>
      <c r="AG121" s="69"/>
      <c r="AH121" s="69"/>
      <c r="AI121" s="69"/>
      <c r="AJ121" s="69" t="str">
        <f t="shared" si="21"/>
        <v>-x-</v>
      </c>
      <c r="AK121" s="84" t="str">
        <f t="shared" si="24"/>
        <v>-x-</v>
      </c>
      <c r="AL121" s="70" t="str">
        <f t="shared" si="25"/>
        <v>-x-</v>
      </c>
      <c r="AM121" s="26"/>
      <c r="AN121" s="68"/>
      <c r="AO121" s="69"/>
      <c r="AP121" s="69"/>
      <c r="AQ121" s="69"/>
      <c r="AR121" s="69"/>
      <c r="AS121" s="69" t="str">
        <f t="shared" si="22"/>
        <v>-x-</v>
      </c>
      <c r="AT121" s="70" t="str">
        <f t="shared" si="23"/>
        <v>-x-</v>
      </c>
      <c r="AU121" s="26"/>
      <c r="AV121" s="88"/>
      <c r="AW121" s="89"/>
      <c r="AX121" s="89"/>
      <c r="AY121" s="89"/>
      <c r="AZ121" s="89"/>
      <c r="BA121" s="89" t="str">
        <f t="shared" si="26"/>
        <v>-x-</v>
      </c>
      <c r="BB121" s="90" t="str">
        <f t="shared" si="27"/>
        <v>-x-</v>
      </c>
    </row>
    <row r="122" spans="1:54" s="2" customFormat="1" ht="15.6" x14ac:dyDescent="0.3">
      <c r="A122" s="1"/>
      <c r="B122" s="91"/>
      <c r="C122" s="92"/>
      <c r="D122" s="92"/>
      <c r="E122" s="93"/>
      <c r="F122" s="26"/>
      <c r="G122" s="94"/>
      <c r="H122" s="95"/>
      <c r="I122" s="95"/>
      <c r="J122" s="95"/>
      <c r="K122" s="95"/>
      <c r="L122" s="95" t="str">
        <f t="shared" si="15"/>
        <v>-x-</v>
      </c>
      <c r="M122" s="96" t="str">
        <f t="shared" si="16"/>
        <v>-x-</v>
      </c>
      <c r="N122" s="26"/>
      <c r="O122" s="94"/>
      <c r="P122" s="95"/>
      <c r="Q122" s="95"/>
      <c r="R122" s="95"/>
      <c r="S122" s="95"/>
      <c r="T122" s="95" t="str">
        <f t="shared" si="17"/>
        <v>-x-</v>
      </c>
      <c r="U122" s="96" t="str">
        <f t="shared" si="18"/>
        <v>-x-</v>
      </c>
      <c r="V122" s="26"/>
      <c r="W122" s="97"/>
      <c r="X122" s="98"/>
      <c r="Y122" s="98"/>
      <c r="Z122" s="98"/>
      <c r="AA122" s="98"/>
      <c r="AB122" s="98" t="str">
        <f t="shared" si="19"/>
        <v>-x-</v>
      </c>
      <c r="AC122" s="99" t="str">
        <f t="shared" si="20"/>
        <v>-x-</v>
      </c>
      <c r="AD122" s="26"/>
      <c r="AE122" s="94"/>
      <c r="AF122" s="95"/>
      <c r="AG122" s="95"/>
      <c r="AH122" s="95"/>
      <c r="AI122" s="95"/>
      <c r="AJ122" s="95" t="str">
        <f t="shared" si="21"/>
        <v>-x-</v>
      </c>
      <c r="AK122" s="100" t="str">
        <f t="shared" si="24"/>
        <v>-x-</v>
      </c>
      <c r="AL122" s="96" t="str">
        <f t="shared" si="25"/>
        <v>-x-</v>
      </c>
      <c r="AM122" s="26"/>
      <c r="AN122" s="94"/>
      <c r="AO122" s="95"/>
      <c r="AP122" s="95"/>
      <c r="AQ122" s="95"/>
      <c r="AR122" s="95"/>
      <c r="AS122" s="95" t="str">
        <f t="shared" si="22"/>
        <v>-x-</v>
      </c>
      <c r="AT122" s="96" t="str">
        <f t="shared" si="23"/>
        <v>-x-</v>
      </c>
      <c r="AU122" s="26"/>
      <c r="AV122" s="101"/>
      <c r="AW122" s="102"/>
      <c r="AX122" s="102"/>
      <c r="AY122" s="102"/>
      <c r="AZ122" s="102"/>
      <c r="BA122" s="102" t="str">
        <f t="shared" si="26"/>
        <v>-x-</v>
      </c>
      <c r="BB122" s="103" t="str">
        <f t="shared" si="27"/>
        <v>-x-</v>
      </c>
    </row>
    <row r="123" spans="1:54" s="2" customFormat="1" ht="15.6" x14ac:dyDescent="0.3">
      <c r="A123" s="1"/>
      <c r="B123" s="62"/>
      <c r="C123" s="63"/>
      <c r="D123" s="63"/>
      <c r="E123" s="64"/>
      <c r="F123" s="26"/>
      <c r="G123" s="68"/>
      <c r="H123" s="69"/>
      <c r="I123" s="69"/>
      <c r="J123" s="69"/>
      <c r="K123" s="69"/>
      <c r="L123" s="69" t="str">
        <f t="shared" si="15"/>
        <v>-x-</v>
      </c>
      <c r="M123" s="70" t="str">
        <f t="shared" si="16"/>
        <v>-x-</v>
      </c>
      <c r="N123" s="26"/>
      <c r="O123" s="68"/>
      <c r="P123" s="69"/>
      <c r="Q123" s="69"/>
      <c r="R123" s="69"/>
      <c r="S123" s="69"/>
      <c r="T123" s="69" t="str">
        <f t="shared" si="17"/>
        <v>-x-</v>
      </c>
      <c r="U123" s="70" t="str">
        <f t="shared" si="18"/>
        <v>-x-</v>
      </c>
      <c r="V123" s="26"/>
      <c r="W123" s="77"/>
      <c r="X123" s="78"/>
      <c r="Y123" s="78"/>
      <c r="Z123" s="78"/>
      <c r="AA123" s="78"/>
      <c r="AB123" s="78" t="str">
        <f t="shared" si="19"/>
        <v>-x-</v>
      </c>
      <c r="AC123" s="79" t="str">
        <f t="shared" si="20"/>
        <v>-x-</v>
      </c>
      <c r="AD123" s="26"/>
      <c r="AE123" s="68"/>
      <c r="AF123" s="69"/>
      <c r="AG123" s="69"/>
      <c r="AH123" s="69"/>
      <c r="AI123" s="69"/>
      <c r="AJ123" s="69" t="str">
        <f t="shared" si="21"/>
        <v>-x-</v>
      </c>
      <c r="AK123" s="84" t="str">
        <f t="shared" si="24"/>
        <v>-x-</v>
      </c>
      <c r="AL123" s="70" t="str">
        <f t="shared" si="25"/>
        <v>-x-</v>
      </c>
      <c r="AM123" s="26"/>
      <c r="AN123" s="68"/>
      <c r="AO123" s="69"/>
      <c r="AP123" s="69"/>
      <c r="AQ123" s="69"/>
      <c r="AR123" s="69"/>
      <c r="AS123" s="69" t="str">
        <f t="shared" si="22"/>
        <v>-x-</v>
      </c>
      <c r="AT123" s="70" t="str">
        <f t="shared" si="23"/>
        <v>-x-</v>
      </c>
      <c r="AU123" s="26"/>
      <c r="AV123" s="88"/>
      <c r="AW123" s="89"/>
      <c r="AX123" s="89"/>
      <c r="AY123" s="89"/>
      <c r="AZ123" s="89"/>
      <c r="BA123" s="89" t="str">
        <f t="shared" si="26"/>
        <v>-x-</v>
      </c>
      <c r="BB123" s="90" t="str">
        <f t="shared" si="27"/>
        <v>-x-</v>
      </c>
    </row>
    <row r="124" spans="1:54" s="2" customFormat="1" ht="15.6" x14ac:dyDescent="0.3">
      <c r="A124" s="1"/>
      <c r="B124" s="91"/>
      <c r="C124" s="92"/>
      <c r="D124" s="92"/>
      <c r="E124" s="93"/>
      <c r="F124" s="26"/>
      <c r="G124" s="94"/>
      <c r="H124" s="95"/>
      <c r="I124" s="95"/>
      <c r="J124" s="95"/>
      <c r="K124" s="95"/>
      <c r="L124" s="95" t="str">
        <f t="shared" si="15"/>
        <v>-x-</v>
      </c>
      <c r="M124" s="96" t="str">
        <f t="shared" si="16"/>
        <v>-x-</v>
      </c>
      <c r="N124" s="26"/>
      <c r="O124" s="94"/>
      <c r="P124" s="95"/>
      <c r="Q124" s="95"/>
      <c r="R124" s="95"/>
      <c r="S124" s="95"/>
      <c r="T124" s="95" t="str">
        <f t="shared" si="17"/>
        <v>-x-</v>
      </c>
      <c r="U124" s="96" t="str">
        <f t="shared" si="18"/>
        <v>-x-</v>
      </c>
      <c r="V124" s="26"/>
      <c r="W124" s="97"/>
      <c r="X124" s="98"/>
      <c r="Y124" s="98"/>
      <c r="Z124" s="98"/>
      <c r="AA124" s="98"/>
      <c r="AB124" s="98" t="str">
        <f t="shared" si="19"/>
        <v>-x-</v>
      </c>
      <c r="AC124" s="99" t="str">
        <f t="shared" si="20"/>
        <v>-x-</v>
      </c>
      <c r="AD124" s="26"/>
      <c r="AE124" s="94"/>
      <c r="AF124" s="95"/>
      <c r="AG124" s="95"/>
      <c r="AH124" s="95"/>
      <c r="AI124" s="95"/>
      <c r="AJ124" s="95" t="str">
        <f t="shared" si="21"/>
        <v>-x-</v>
      </c>
      <c r="AK124" s="100" t="str">
        <f t="shared" si="24"/>
        <v>-x-</v>
      </c>
      <c r="AL124" s="96" t="str">
        <f t="shared" si="25"/>
        <v>-x-</v>
      </c>
      <c r="AM124" s="26"/>
      <c r="AN124" s="94"/>
      <c r="AO124" s="95"/>
      <c r="AP124" s="95"/>
      <c r="AQ124" s="95"/>
      <c r="AR124" s="95"/>
      <c r="AS124" s="95" t="str">
        <f t="shared" si="22"/>
        <v>-x-</v>
      </c>
      <c r="AT124" s="96" t="str">
        <f t="shared" si="23"/>
        <v>-x-</v>
      </c>
      <c r="AU124" s="26"/>
      <c r="AV124" s="101"/>
      <c r="AW124" s="102"/>
      <c r="AX124" s="102"/>
      <c r="AY124" s="102"/>
      <c r="AZ124" s="102"/>
      <c r="BA124" s="102" t="str">
        <f t="shared" si="26"/>
        <v>-x-</v>
      </c>
      <c r="BB124" s="103" t="str">
        <f t="shared" si="27"/>
        <v>-x-</v>
      </c>
    </row>
    <row r="125" spans="1:54" s="2" customFormat="1" ht="15.6" x14ac:dyDescent="0.3">
      <c r="A125" s="1"/>
      <c r="B125" s="62"/>
      <c r="C125" s="63"/>
      <c r="D125" s="63"/>
      <c r="E125" s="64"/>
      <c r="F125" s="26"/>
      <c r="G125" s="68"/>
      <c r="H125" s="69"/>
      <c r="I125" s="69"/>
      <c r="J125" s="69"/>
      <c r="K125" s="69"/>
      <c r="L125" s="69" t="str">
        <f t="shared" si="15"/>
        <v>-x-</v>
      </c>
      <c r="M125" s="70" t="str">
        <f t="shared" si="16"/>
        <v>-x-</v>
      </c>
      <c r="N125" s="26"/>
      <c r="O125" s="68"/>
      <c r="P125" s="69"/>
      <c r="Q125" s="69"/>
      <c r="R125" s="69"/>
      <c r="S125" s="69"/>
      <c r="T125" s="69" t="str">
        <f t="shared" si="17"/>
        <v>-x-</v>
      </c>
      <c r="U125" s="70" t="str">
        <f t="shared" si="18"/>
        <v>-x-</v>
      </c>
      <c r="V125" s="26"/>
      <c r="W125" s="77"/>
      <c r="X125" s="78"/>
      <c r="Y125" s="78"/>
      <c r="Z125" s="78"/>
      <c r="AA125" s="78"/>
      <c r="AB125" s="78" t="str">
        <f t="shared" si="19"/>
        <v>-x-</v>
      </c>
      <c r="AC125" s="79" t="str">
        <f t="shared" si="20"/>
        <v>-x-</v>
      </c>
      <c r="AD125" s="26"/>
      <c r="AE125" s="68"/>
      <c r="AF125" s="69"/>
      <c r="AG125" s="69"/>
      <c r="AH125" s="69"/>
      <c r="AI125" s="69"/>
      <c r="AJ125" s="69" t="str">
        <f t="shared" si="21"/>
        <v>-x-</v>
      </c>
      <c r="AK125" s="84" t="str">
        <f t="shared" si="24"/>
        <v>-x-</v>
      </c>
      <c r="AL125" s="70" t="str">
        <f t="shared" si="25"/>
        <v>-x-</v>
      </c>
      <c r="AM125" s="26"/>
      <c r="AN125" s="68"/>
      <c r="AO125" s="69"/>
      <c r="AP125" s="69"/>
      <c r="AQ125" s="69"/>
      <c r="AR125" s="69"/>
      <c r="AS125" s="69" t="str">
        <f t="shared" si="22"/>
        <v>-x-</v>
      </c>
      <c r="AT125" s="70" t="str">
        <f t="shared" si="23"/>
        <v>-x-</v>
      </c>
      <c r="AU125" s="26"/>
      <c r="AV125" s="88"/>
      <c r="AW125" s="89"/>
      <c r="AX125" s="89"/>
      <c r="AY125" s="89"/>
      <c r="AZ125" s="89"/>
      <c r="BA125" s="89" t="str">
        <f t="shared" si="26"/>
        <v>-x-</v>
      </c>
      <c r="BB125" s="90" t="str">
        <f t="shared" si="27"/>
        <v>-x-</v>
      </c>
    </row>
    <row r="126" spans="1:54" s="2" customFormat="1" ht="15.6" x14ac:dyDescent="0.3">
      <c r="A126" s="1"/>
      <c r="B126" s="91"/>
      <c r="C126" s="92"/>
      <c r="D126" s="92"/>
      <c r="E126" s="93"/>
      <c r="F126" s="26"/>
      <c r="G126" s="94"/>
      <c r="H126" s="95"/>
      <c r="I126" s="95"/>
      <c r="J126" s="95"/>
      <c r="K126" s="95"/>
      <c r="L126" s="95" t="str">
        <f t="shared" si="15"/>
        <v>-x-</v>
      </c>
      <c r="M126" s="96" t="str">
        <f t="shared" si="16"/>
        <v>-x-</v>
      </c>
      <c r="N126" s="26"/>
      <c r="O126" s="94"/>
      <c r="P126" s="95"/>
      <c r="Q126" s="95"/>
      <c r="R126" s="95"/>
      <c r="S126" s="95"/>
      <c r="T126" s="95" t="str">
        <f t="shared" si="17"/>
        <v>-x-</v>
      </c>
      <c r="U126" s="96" t="str">
        <f t="shared" si="18"/>
        <v>-x-</v>
      </c>
      <c r="V126" s="26"/>
      <c r="W126" s="97"/>
      <c r="X126" s="98"/>
      <c r="Y126" s="98"/>
      <c r="Z126" s="98"/>
      <c r="AA126" s="98"/>
      <c r="AB126" s="98" t="str">
        <f t="shared" si="19"/>
        <v>-x-</v>
      </c>
      <c r="AC126" s="99" t="str">
        <f t="shared" si="20"/>
        <v>-x-</v>
      </c>
      <c r="AD126" s="26"/>
      <c r="AE126" s="94"/>
      <c r="AF126" s="95"/>
      <c r="AG126" s="95"/>
      <c r="AH126" s="95"/>
      <c r="AI126" s="95"/>
      <c r="AJ126" s="95" t="str">
        <f t="shared" si="21"/>
        <v>-x-</v>
      </c>
      <c r="AK126" s="100" t="str">
        <f t="shared" si="24"/>
        <v>-x-</v>
      </c>
      <c r="AL126" s="96" t="str">
        <f t="shared" si="25"/>
        <v>-x-</v>
      </c>
      <c r="AM126" s="26"/>
      <c r="AN126" s="94"/>
      <c r="AO126" s="95"/>
      <c r="AP126" s="95"/>
      <c r="AQ126" s="95"/>
      <c r="AR126" s="95"/>
      <c r="AS126" s="95" t="str">
        <f t="shared" si="22"/>
        <v>-x-</v>
      </c>
      <c r="AT126" s="96" t="str">
        <f t="shared" si="23"/>
        <v>-x-</v>
      </c>
      <c r="AU126" s="26"/>
      <c r="AV126" s="101"/>
      <c r="AW126" s="102"/>
      <c r="AX126" s="102"/>
      <c r="AY126" s="102"/>
      <c r="AZ126" s="102"/>
      <c r="BA126" s="102" t="str">
        <f t="shared" si="26"/>
        <v>-x-</v>
      </c>
      <c r="BB126" s="103" t="str">
        <f t="shared" si="27"/>
        <v>-x-</v>
      </c>
    </row>
    <row r="127" spans="1:54" s="2" customFormat="1" ht="15.6" x14ac:dyDescent="0.3">
      <c r="A127" s="1"/>
      <c r="B127" s="62"/>
      <c r="C127" s="63"/>
      <c r="D127" s="63"/>
      <c r="E127" s="64"/>
      <c r="F127" s="26"/>
      <c r="G127" s="68"/>
      <c r="H127" s="69"/>
      <c r="I127" s="69"/>
      <c r="J127" s="69"/>
      <c r="K127" s="69"/>
      <c r="L127" s="69" t="str">
        <f t="shared" si="15"/>
        <v>-x-</v>
      </c>
      <c r="M127" s="70" t="str">
        <f t="shared" si="16"/>
        <v>-x-</v>
      </c>
      <c r="N127" s="26"/>
      <c r="O127" s="68"/>
      <c r="P127" s="69"/>
      <c r="Q127" s="69"/>
      <c r="R127" s="69"/>
      <c r="S127" s="69"/>
      <c r="T127" s="69" t="str">
        <f t="shared" si="17"/>
        <v>-x-</v>
      </c>
      <c r="U127" s="70" t="str">
        <f t="shared" si="18"/>
        <v>-x-</v>
      </c>
      <c r="V127" s="26"/>
      <c r="W127" s="77"/>
      <c r="X127" s="78"/>
      <c r="Y127" s="78"/>
      <c r="Z127" s="78"/>
      <c r="AA127" s="78"/>
      <c r="AB127" s="78" t="str">
        <f t="shared" si="19"/>
        <v>-x-</v>
      </c>
      <c r="AC127" s="79" t="str">
        <f t="shared" si="20"/>
        <v>-x-</v>
      </c>
      <c r="AD127" s="26"/>
      <c r="AE127" s="68"/>
      <c r="AF127" s="69"/>
      <c r="AG127" s="69"/>
      <c r="AH127" s="69"/>
      <c r="AI127" s="69"/>
      <c r="AJ127" s="69" t="str">
        <f t="shared" si="21"/>
        <v>-x-</v>
      </c>
      <c r="AK127" s="84" t="str">
        <f t="shared" si="24"/>
        <v>-x-</v>
      </c>
      <c r="AL127" s="70" t="str">
        <f t="shared" si="25"/>
        <v>-x-</v>
      </c>
      <c r="AM127" s="26"/>
      <c r="AN127" s="68"/>
      <c r="AO127" s="69"/>
      <c r="AP127" s="69"/>
      <c r="AQ127" s="69"/>
      <c r="AR127" s="69"/>
      <c r="AS127" s="69" t="str">
        <f t="shared" si="22"/>
        <v>-x-</v>
      </c>
      <c r="AT127" s="70" t="str">
        <f t="shared" si="23"/>
        <v>-x-</v>
      </c>
      <c r="AU127" s="26"/>
      <c r="AV127" s="88"/>
      <c r="AW127" s="89"/>
      <c r="AX127" s="89"/>
      <c r="AY127" s="89"/>
      <c r="AZ127" s="89"/>
      <c r="BA127" s="89" t="str">
        <f t="shared" si="26"/>
        <v>-x-</v>
      </c>
      <c r="BB127" s="90" t="str">
        <f t="shared" si="27"/>
        <v>-x-</v>
      </c>
    </row>
    <row r="128" spans="1:54" s="2" customFormat="1" ht="15.6" x14ac:dyDescent="0.3">
      <c r="A128" s="1"/>
      <c r="B128" s="91"/>
      <c r="C128" s="92"/>
      <c r="D128" s="92"/>
      <c r="E128" s="93"/>
      <c r="F128" s="26"/>
      <c r="G128" s="94"/>
      <c r="H128" s="95"/>
      <c r="I128" s="95"/>
      <c r="J128" s="95"/>
      <c r="K128" s="95"/>
      <c r="L128" s="95" t="str">
        <f t="shared" si="15"/>
        <v>-x-</v>
      </c>
      <c r="M128" s="96" t="str">
        <f t="shared" si="16"/>
        <v>-x-</v>
      </c>
      <c r="N128" s="26"/>
      <c r="O128" s="94"/>
      <c r="P128" s="95"/>
      <c r="Q128" s="95"/>
      <c r="R128" s="95"/>
      <c r="S128" s="95"/>
      <c r="T128" s="95" t="str">
        <f t="shared" si="17"/>
        <v>-x-</v>
      </c>
      <c r="U128" s="96" t="str">
        <f t="shared" si="18"/>
        <v>-x-</v>
      </c>
      <c r="V128" s="26"/>
      <c r="W128" s="97"/>
      <c r="X128" s="98"/>
      <c r="Y128" s="98"/>
      <c r="Z128" s="98"/>
      <c r="AA128" s="98"/>
      <c r="AB128" s="98" t="str">
        <f t="shared" si="19"/>
        <v>-x-</v>
      </c>
      <c r="AC128" s="99" t="str">
        <f t="shared" si="20"/>
        <v>-x-</v>
      </c>
      <c r="AD128" s="26"/>
      <c r="AE128" s="94"/>
      <c r="AF128" s="95"/>
      <c r="AG128" s="95"/>
      <c r="AH128" s="95"/>
      <c r="AI128" s="95"/>
      <c r="AJ128" s="95" t="str">
        <f t="shared" si="21"/>
        <v>-x-</v>
      </c>
      <c r="AK128" s="100" t="str">
        <f t="shared" si="24"/>
        <v>-x-</v>
      </c>
      <c r="AL128" s="96" t="str">
        <f t="shared" si="25"/>
        <v>-x-</v>
      </c>
      <c r="AM128" s="26"/>
      <c r="AN128" s="94"/>
      <c r="AO128" s="95"/>
      <c r="AP128" s="95"/>
      <c r="AQ128" s="95"/>
      <c r="AR128" s="95"/>
      <c r="AS128" s="95" t="str">
        <f t="shared" si="22"/>
        <v>-x-</v>
      </c>
      <c r="AT128" s="96" t="str">
        <f t="shared" si="23"/>
        <v>-x-</v>
      </c>
      <c r="AU128" s="26"/>
      <c r="AV128" s="101"/>
      <c r="AW128" s="102"/>
      <c r="AX128" s="102"/>
      <c r="AY128" s="102"/>
      <c r="AZ128" s="102"/>
      <c r="BA128" s="102" t="str">
        <f t="shared" si="26"/>
        <v>-x-</v>
      </c>
      <c r="BB128" s="103" t="str">
        <f t="shared" si="27"/>
        <v>-x-</v>
      </c>
    </row>
    <row r="129" spans="1:54" s="2" customFormat="1" ht="15.6" x14ac:dyDescent="0.3">
      <c r="A129" s="1"/>
      <c r="B129" s="62"/>
      <c r="C129" s="63"/>
      <c r="D129" s="63"/>
      <c r="E129" s="64"/>
      <c r="F129" s="26"/>
      <c r="G129" s="68"/>
      <c r="H129" s="69"/>
      <c r="I129" s="69"/>
      <c r="J129" s="69"/>
      <c r="K129" s="69"/>
      <c r="L129" s="69" t="str">
        <f t="shared" si="15"/>
        <v>-x-</v>
      </c>
      <c r="M129" s="70" t="str">
        <f t="shared" si="16"/>
        <v>-x-</v>
      </c>
      <c r="N129" s="26"/>
      <c r="O129" s="68"/>
      <c r="P129" s="69"/>
      <c r="Q129" s="69"/>
      <c r="R129" s="69"/>
      <c r="S129" s="69"/>
      <c r="T129" s="69" t="str">
        <f t="shared" si="17"/>
        <v>-x-</v>
      </c>
      <c r="U129" s="70" t="str">
        <f t="shared" si="18"/>
        <v>-x-</v>
      </c>
      <c r="V129" s="26"/>
      <c r="W129" s="77"/>
      <c r="X129" s="78"/>
      <c r="Y129" s="78"/>
      <c r="Z129" s="78"/>
      <c r="AA129" s="78"/>
      <c r="AB129" s="78" t="str">
        <f t="shared" si="19"/>
        <v>-x-</v>
      </c>
      <c r="AC129" s="79" t="str">
        <f t="shared" si="20"/>
        <v>-x-</v>
      </c>
      <c r="AD129" s="26"/>
      <c r="AE129" s="68"/>
      <c r="AF129" s="69"/>
      <c r="AG129" s="69"/>
      <c r="AH129" s="69"/>
      <c r="AI129" s="69"/>
      <c r="AJ129" s="69" t="str">
        <f t="shared" si="21"/>
        <v>-x-</v>
      </c>
      <c r="AK129" s="84" t="str">
        <f t="shared" si="24"/>
        <v>-x-</v>
      </c>
      <c r="AL129" s="70" t="str">
        <f t="shared" si="25"/>
        <v>-x-</v>
      </c>
      <c r="AM129" s="26"/>
      <c r="AN129" s="68"/>
      <c r="AO129" s="69"/>
      <c r="AP129" s="69"/>
      <c r="AQ129" s="69"/>
      <c r="AR129" s="69"/>
      <c r="AS129" s="69" t="str">
        <f t="shared" si="22"/>
        <v>-x-</v>
      </c>
      <c r="AT129" s="70" t="str">
        <f t="shared" si="23"/>
        <v>-x-</v>
      </c>
      <c r="AU129" s="26"/>
      <c r="AV129" s="88"/>
      <c r="AW129" s="89"/>
      <c r="AX129" s="89"/>
      <c r="AY129" s="89"/>
      <c r="AZ129" s="89"/>
      <c r="BA129" s="89" t="str">
        <f t="shared" si="26"/>
        <v>-x-</v>
      </c>
      <c r="BB129" s="90" t="str">
        <f t="shared" si="27"/>
        <v>-x-</v>
      </c>
    </row>
    <row r="130" spans="1:54" s="2" customFormat="1" ht="15.6" x14ac:dyDescent="0.3">
      <c r="A130" s="1"/>
      <c r="B130" s="91"/>
      <c r="C130" s="92"/>
      <c r="D130" s="92"/>
      <c r="E130" s="93"/>
      <c r="F130" s="26"/>
      <c r="G130" s="94"/>
      <c r="H130" s="95"/>
      <c r="I130" s="95"/>
      <c r="J130" s="95"/>
      <c r="K130" s="95"/>
      <c r="L130" s="95" t="str">
        <f t="shared" si="15"/>
        <v>-x-</v>
      </c>
      <c r="M130" s="96" t="str">
        <f t="shared" si="16"/>
        <v>-x-</v>
      </c>
      <c r="N130" s="26"/>
      <c r="O130" s="94"/>
      <c r="P130" s="95"/>
      <c r="Q130" s="95"/>
      <c r="R130" s="95"/>
      <c r="S130" s="95"/>
      <c r="T130" s="95" t="str">
        <f t="shared" si="17"/>
        <v>-x-</v>
      </c>
      <c r="U130" s="96" t="str">
        <f t="shared" si="18"/>
        <v>-x-</v>
      </c>
      <c r="V130" s="26"/>
      <c r="W130" s="97"/>
      <c r="X130" s="98"/>
      <c r="Y130" s="98"/>
      <c r="Z130" s="98"/>
      <c r="AA130" s="98"/>
      <c r="AB130" s="98" t="str">
        <f t="shared" si="19"/>
        <v>-x-</v>
      </c>
      <c r="AC130" s="99" t="str">
        <f t="shared" si="20"/>
        <v>-x-</v>
      </c>
      <c r="AD130" s="26"/>
      <c r="AE130" s="94"/>
      <c r="AF130" s="95"/>
      <c r="AG130" s="95"/>
      <c r="AH130" s="95"/>
      <c r="AI130" s="95"/>
      <c r="AJ130" s="95" t="str">
        <f t="shared" si="21"/>
        <v>-x-</v>
      </c>
      <c r="AK130" s="100" t="str">
        <f t="shared" si="24"/>
        <v>-x-</v>
      </c>
      <c r="AL130" s="96" t="str">
        <f t="shared" si="25"/>
        <v>-x-</v>
      </c>
      <c r="AM130" s="26"/>
      <c r="AN130" s="94"/>
      <c r="AO130" s="95"/>
      <c r="AP130" s="95"/>
      <c r="AQ130" s="95"/>
      <c r="AR130" s="95"/>
      <c r="AS130" s="95" t="str">
        <f t="shared" si="22"/>
        <v>-x-</v>
      </c>
      <c r="AT130" s="96" t="str">
        <f t="shared" si="23"/>
        <v>-x-</v>
      </c>
      <c r="AU130" s="26"/>
      <c r="AV130" s="101"/>
      <c r="AW130" s="102"/>
      <c r="AX130" s="102"/>
      <c r="AY130" s="102"/>
      <c r="AZ130" s="102"/>
      <c r="BA130" s="102" t="str">
        <f t="shared" si="26"/>
        <v>-x-</v>
      </c>
      <c r="BB130" s="103" t="str">
        <f t="shared" si="27"/>
        <v>-x-</v>
      </c>
    </row>
    <row r="131" spans="1:54" s="2" customFormat="1" ht="15.6" x14ac:dyDescent="0.3">
      <c r="A131" s="1"/>
      <c r="B131" s="62"/>
      <c r="C131" s="63"/>
      <c r="D131" s="63"/>
      <c r="E131" s="64"/>
      <c r="F131" s="26"/>
      <c r="G131" s="68"/>
      <c r="H131" s="69"/>
      <c r="I131" s="69"/>
      <c r="J131" s="69"/>
      <c r="K131" s="69"/>
      <c r="L131" s="69" t="str">
        <f t="shared" si="15"/>
        <v>-x-</v>
      </c>
      <c r="M131" s="70" t="str">
        <f t="shared" si="16"/>
        <v>-x-</v>
      </c>
      <c r="N131" s="26"/>
      <c r="O131" s="68"/>
      <c r="P131" s="69"/>
      <c r="Q131" s="69"/>
      <c r="R131" s="69"/>
      <c r="S131" s="69"/>
      <c r="T131" s="69" t="str">
        <f t="shared" si="17"/>
        <v>-x-</v>
      </c>
      <c r="U131" s="70" t="str">
        <f t="shared" si="18"/>
        <v>-x-</v>
      </c>
      <c r="V131" s="26"/>
      <c r="W131" s="77"/>
      <c r="X131" s="78"/>
      <c r="Y131" s="78"/>
      <c r="Z131" s="78"/>
      <c r="AA131" s="78"/>
      <c r="AB131" s="78" t="str">
        <f t="shared" si="19"/>
        <v>-x-</v>
      </c>
      <c r="AC131" s="79" t="str">
        <f t="shared" si="20"/>
        <v>-x-</v>
      </c>
      <c r="AD131" s="26"/>
      <c r="AE131" s="68"/>
      <c r="AF131" s="69"/>
      <c r="AG131" s="69"/>
      <c r="AH131" s="69"/>
      <c r="AI131" s="69"/>
      <c r="AJ131" s="69" t="str">
        <f t="shared" si="21"/>
        <v>-x-</v>
      </c>
      <c r="AK131" s="84" t="str">
        <f t="shared" si="24"/>
        <v>-x-</v>
      </c>
      <c r="AL131" s="70" t="str">
        <f t="shared" si="25"/>
        <v>-x-</v>
      </c>
      <c r="AM131" s="26"/>
      <c r="AN131" s="68"/>
      <c r="AO131" s="69"/>
      <c r="AP131" s="69"/>
      <c r="AQ131" s="69"/>
      <c r="AR131" s="69"/>
      <c r="AS131" s="69" t="str">
        <f t="shared" si="22"/>
        <v>-x-</v>
      </c>
      <c r="AT131" s="70" t="str">
        <f t="shared" si="23"/>
        <v>-x-</v>
      </c>
      <c r="AU131" s="26"/>
      <c r="AV131" s="88"/>
      <c r="AW131" s="89"/>
      <c r="AX131" s="89"/>
      <c r="AY131" s="89"/>
      <c r="AZ131" s="89"/>
      <c r="BA131" s="89" t="str">
        <f t="shared" si="26"/>
        <v>-x-</v>
      </c>
      <c r="BB131" s="90" t="str">
        <f t="shared" si="27"/>
        <v>-x-</v>
      </c>
    </row>
    <row r="132" spans="1:54" s="2" customFormat="1" ht="15.6" x14ac:dyDescent="0.3">
      <c r="A132" s="1"/>
      <c r="B132" s="91"/>
      <c r="C132" s="92"/>
      <c r="D132" s="92"/>
      <c r="E132" s="93"/>
      <c r="F132" s="26"/>
      <c r="G132" s="94"/>
      <c r="H132" s="95"/>
      <c r="I132" s="95"/>
      <c r="J132" s="95"/>
      <c r="K132" s="95"/>
      <c r="L132" s="95" t="str">
        <f t="shared" si="15"/>
        <v>-x-</v>
      </c>
      <c r="M132" s="96" t="str">
        <f t="shared" si="16"/>
        <v>-x-</v>
      </c>
      <c r="N132" s="26"/>
      <c r="O132" s="94"/>
      <c r="P132" s="95"/>
      <c r="Q132" s="95"/>
      <c r="R132" s="95"/>
      <c r="S132" s="95"/>
      <c r="T132" s="95" t="str">
        <f t="shared" si="17"/>
        <v>-x-</v>
      </c>
      <c r="U132" s="96" t="str">
        <f t="shared" si="18"/>
        <v>-x-</v>
      </c>
      <c r="V132" s="26"/>
      <c r="W132" s="97"/>
      <c r="X132" s="98"/>
      <c r="Y132" s="98"/>
      <c r="Z132" s="98"/>
      <c r="AA132" s="98"/>
      <c r="AB132" s="98" t="str">
        <f t="shared" si="19"/>
        <v>-x-</v>
      </c>
      <c r="AC132" s="99" t="str">
        <f t="shared" si="20"/>
        <v>-x-</v>
      </c>
      <c r="AD132" s="26"/>
      <c r="AE132" s="94"/>
      <c r="AF132" s="95"/>
      <c r="AG132" s="95"/>
      <c r="AH132" s="95"/>
      <c r="AI132" s="95"/>
      <c r="AJ132" s="95" t="str">
        <f t="shared" si="21"/>
        <v>-x-</v>
      </c>
      <c r="AK132" s="100" t="str">
        <f t="shared" si="24"/>
        <v>-x-</v>
      </c>
      <c r="AL132" s="96" t="str">
        <f t="shared" si="25"/>
        <v>-x-</v>
      </c>
      <c r="AM132" s="26"/>
      <c r="AN132" s="94"/>
      <c r="AO132" s="95"/>
      <c r="AP132" s="95"/>
      <c r="AQ132" s="95"/>
      <c r="AR132" s="95"/>
      <c r="AS132" s="95" t="str">
        <f t="shared" si="22"/>
        <v>-x-</v>
      </c>
      <c r="AT132" s="96" t="str">
        <f t="shared" si="23"/>
        <v>-x-</v>
      </c>
      <c r="AU132" s="26"/>
      <c r="AV132" s="101"/>
      <c r="AW132" s="102"/>
      <c r="AX132" s="102"/>
      <c r="AY132" s="102"/>
      <c r="AZ132" s="102"/>
      <c r="BA132" s="102" t="str">
        <f t="shared" si="26"/>
        <v>-x-</v>
      </c>
      <c r="BB132" s="103" t="str">
        <f t="shared" si="27"/>
        <v>-x-</v>
      </c>
    </row>
    <row r="133" spans="1:54" s="2" customFormat="1" ht="15.6" x14ac:dyDescent="0.3">
      <c r="A133" s="1"/>
      <c r="B133" s="62"/>
      <c r="C133" s="63"/>
      <c r="D133" s="63"/>
      <c r="E133" s="64"/>
      <c r="F133" s="26"/>
      <c r="G133" s="68"/>
      <c r="H133" s="69"/>
      <c r="I133" s="69"/>
      <c r="J133" s="69"/>
      <c r="K133" s="69"/>
      <c r="L133" s="69" t="str">
        <f t="shared" ref="L133:L196" si="28">IFERROR(MEDIAN(G133:K133),"-x-")</f>
        <v>-x-</v>
      </c>
      <c r="M133" s="70" t="str">
        <f t="shared" ref="M133:M196" si="29">IFERROR(AVERAGEIFS(G133:K133,G133:K133,"&gt;0",G133:K133,"&lt;50"),"-x-")</f>
        <v>-x-</v>
      </c>
      <c r="N133" s="26"/>
      <c r="O133" s="68"/>
      <c r="P133" s="69"/>
      <c r="Q133" s="69"/>
      <c r="R133" s="69"/>
      <c r="S133" s="69"/>
      <c r="T133" s="69" t="str">
        <f t="shared" ref="T133:T196" si="30">IFERROR(MEDIAN(O133:S133),"-x-")</f>
        <v>-x-</v>
      </c>
      <c r="U133" s="70" t="str">
        <f t="shared" ref="U133:U196" si="31">IFERROR(AVERAGEIFS(O133:S133,O133:S133,"&gt;0",O133:S133,"&lt;50"),"-x-")</f>
        <v>-x-</v>
      </c>
      <c r="V133" s="26"/>
      <c r="W133" s="77"/>
      <c r="X133" s="78"/>
      <c r="Y133" s="78"/>
      <c r="Z133" s="78"/>
      <c r="AA133" s="78"/>
      <c r="AB133" s="78" t="str">
        <f t="shared" ref="AB133:AB196" si="32">IFERROR(MEDIAN(W133:AA133),"-x-")</f>
        <v>-x-</v>
      </c>
      <c r="AC133" s="79" t="str">
        <f t="shared" ref="AC133:AC196" si="33">IFERROR(AVERAGE(W133:AA133),"-x-")</f>
        <v>-x-</v>
      </c>
      <c r="AD133" s="26"/>
      <c r="AE133" s="68"/>
      <c r="AF133" s="69"/>
      <c r="AG133" s="69"/>
      <c r="AH133" s="69"/>
      <c r="AI133" s="69"/>
      <c r="AJ133" s="69" t="str">
        <f t="shared" ref="AJ133:AJ196" si="34">IF(MAX(AE133:AI133)=0,"-x-",MAX(AE133:AI133))</f>
        <v>-x-</v>
      </c>
      <c r="AK133" s="84" t="str">
        <f t="shared" si="24"/>
        <v>-x-</v>
      </c>
      <c r="AL133" s="70" t="str">
        <f t="shared" si="25"/>
        <v>-x-</v>
      </c>
      <c r="AM133" s="26"/>
      <c r="AN133" s="68"/>
      <c r="AO133" s="69"/>
      <c r="AP133" s="69"/>
      <c r="AQ133" s="69"/>
      <c r="AR133" s="69"/>
      <c r="AS133" s="69" t="str">
        <f t="shared" ref="AS133:AS196" si="35">IFERROR(MEDIAN(AN133:AR133),"-x-")</f>
        <v>-x-</v>
      </c>
      <c r="AT133" s="70" t="str">
        <f t="shared" ref="AT133:AT196" si="36">IFERROR(AVERAGEIFS(AN133:AR133,AN133:AR133,"&gt;0",AN133:AR133,"&lt;50"),"-x-")</f>
        <v>-x-</v>
      </c>
      <c r="AU133" s="26"/>
      <c r="AV133" s="88"/>
      <c r="AW133" s="89"/>
      <c r="AX133" s="89"/>
      <c r="AY133" s="89"/>
      <c r="AZ133" s="89"/>
      <c r="BA133" s="89" t="str">
        <f t="shared" si="26"/>
        <v>-x-</v>
      </c>
      <c r="BB133" s="90" t="str">
        <f t="shared" si="27"/>
        <v>-x-</v>
      </c>
    </row>
    <row r="134" spans="1:54" s="2" customFormat="1" ht="15.6" x14ac:dyDescent="0.3">
      <c r="A134" s="1"/>
      <c r="B134" s="91"/>
      <c r="C134" s="92"/>
      <c r="D134" s="92"/>
      <c r="E134" s="93"/>
      <c r="F134" s="26"/>
      <c r="G134" s="94"/>
      <c r="H134" s="95"/>
      <c r="I134" s="95"/>
      <c r="J134" s="95"/>
      <c r="K134" s="95"/>
      <c r="L134" s="95" t="str">
        <f t="shared" si="28"/>
        <v>-x-</v>
      </c>
      <c r="M134" s="96" t="str">
        <f t="shared" si="29"/>
        <v>-x-</v>
      </c>
      <c r="N134" s="26"/>
      <c r="O134" s="94"/>
      <c r="P134" s="95"/>
      <c r="Q134" s="95"/>
      <c r="R134" s="95"/>
      <c r="S134" s="95"/>
      <c r="T134" s="95" t="str">
        <f t="shared" si="30"/>
        <v>-x-</v>
      </c>
      <c r="U134" s="96" t="str">
        <f t="shared" si="31"/>
        <v>-x-</v>
      </c>
      <c r="V134" s="26"/>
      <c r="W134" s="97"/>
      <c r="X134" s="98"/>
      <c r="Y134" s="98"/>
      <c r="Z134" s="98"/>
      <c r="AA134" s="98"/>
      <c r="AB134" s="98" t="str">
        <f t="shared" si="32"/>
        <v>-x-</v>
      </c>
      <c r="AC134" s="99" t="str">
        <f t="shared" si="33"/>
        <v>-x-</v>
      </c>
      <c r="AD134" s="26"/>
      <c r="AE134" s="94"/>
      <c r="AF134" s="95"/>
      <c r="AG134" s="95"/>
      <c r="AH134" s="95"/>
      <c r="AI134" s="95"/>
      <c r="AJ134" s="95" t="str">
        <f t="shared" si="34"/>
        <v>-x-</v>
      </c>
      <c r="AK134" s="100" t="str">
        <f t="shared" ref="AK134:AK197" si="37">IFERROR(AI134/AJ134,"-x-")</f>
        <v>-x-</v>
      </c>
      <c r="AL134" s="96" t="str">
        <f t="shared" ref="AL134:AL197" si="38">IFERROR(AVERAGEIFS(AE134:AI134,AE134:AI134,"&gt;0",AE134:AI134,"&lt;30"),"-x-")</f>
        <v>-x-</v>
      </c>
      <c r="AM134" s="26"/>
      <c r="AN134" s="94"/>
      <c r="AO134" s="95"/>
      <c r="AP134" s="95"/>
      <c r="AQ134" s="95"/>
      <c r="AR134" s="95"/>
      <c r="AS134" s="95" t="str">
        <f t="shared" si="35"/>
        <v>-x-</v>
      </c>
      <c r="AT134" s="96" t="str">
        <f t="shared" si="36"/>
        <v>-x-</v>
      </c>
      <c r="AU134" s="26"/>
      <c r="AV134" s="101"/>
      <c r="AW134" s="102"/>
      <c r="AX134" s="102"/>
      <c r="AY134" s="102"/>
      <c r="AZ134" s="102"/>
      <c r="BA134" s="102" t="str">
        <f t="shared" si="26"/>
        <v>-x-</v>
      </c>
      <c r="BB134" s="103" t="str">
        <f t="shared" si="27"/>
        <v>-x-</v>
      </c>
    </row>
    <row r="135" spans="1:54" s="2" customFormat="1" ht="15.6" x14ac:dyDescent="0.3">
      <c r="A135" s="1"/>
      <c r="B135" s="62"/>
      <c r="C135" s="63"/>
      <c r="D135" s="63"/>
      <c r="E135" s="64"/>
      <c r="F135" s="26"/>
      <c r="G135" s="68"/>
      <c r="H135" s="69"/>
      <c r="I135" s="69"/>
      <c r="J135" s="69"/>
      <c r="K135" s="69"/>
      <c r="L135" s="69" t="str">
        <f t="shared" si="28"/>
        <v>-x-</v>
      </c>
      <c r="M135" s="70" t="str">
        <f t="shared" si="29"/>
        <v>-x-</v>
      </c>
      <c r="N135" s="26"/>
      <c r="O135" s="68"/>
      <c r="P135" s="69"/>
      <c r="Q135" s="69"/>
      <c r="R135" s="69"/>
      <c r="S135" s="69"/>
      <c r="T135" s="69" t="str">
        <f t="shared" si="30"/>
        <v>-x-</v>
      </c>
      <c r="U135" s="70" t="str">
        <f t="shared" si="31"/>
        <v>-x-</v>
      </c>
      <c r="V135" s="26"/>
      <c r="W135" s="77"/>
      <c r="X135" s="78"/>
      <c r="Y135" s="78"/>
      <c r="Z135" s="78"/>
      <c r="AA135" s="78"/>
      <c r="AB135" s="78" t="str">
        <f t="shared" si="32"/>
        <v>-x-</v>
      </c>
      <c r="AC135" s="79" t="str">
        <f t="shared" si="33"/>
        <v>-x-</v>
      </c>
      <c r="AD135" s="26"/>
      <c r="AE135" s="68"/>
      <c r="AF135" s="69"/>
      <c r="AG135" s="69"/>
      <c r="AH135" s="69"/>
      <c r="AI135" s="69"/>
      <c r="AJ135" s="69" t="str">
        <f t="shared" si="34"/>
        <v>-x-</v>
      </c>
      <c r="AK135" s="84" t="str">
        <f t="shared" si="37"/>
        <v>-x-</v>
      </c>
      <c r="AL135" s="70" t="str">
        <f t="shared" si="38"/>
        <v>-x-</v>
      </c>
      <c r="AM135" s="26"/>
      <c r="AN135" s="68"/>
      <c r="AO135" s="69"/>
      <c r="AP135" s="69"/>
      <c r="AQ135" s="69"/>
      <c r="AR135" s="69"/>
      <c r="AS135" s="69" t="str">
        <f t="shared" si="35"/>
        <v>-x-</v>
      </c>
      <c r="AT135" s="70" t="str">
        <f t="shared" si="36"/>
        <v>-x-</v>
      </c>
      <c r="AU135" s="26"/>
      <c r="AV135" s="88"/>
      <c r="AW135" s="89"/>
      <c r="AX135" s="89"/>
      <c r="AY135" s="89"/>
      <c r="AZ135" s="89"/>
      <c r="BA135" s="89" t="str">
        <f t="shared" si="26"/>
        <v>-x-</v>
      </c>
      <c r="BB135" s="90" t="str">
        <f t="shared" si="27"/>
        <v>-x-</v>
      </c>
    </row>
    <row r="136" spans="1:54" s="2" customFormat="1" ht="15.6" x14ac:dyDescent="0.3">
      <c r="A136" s="1"/>
      <c r="B136" s="91"/>
      <c r="C136" s="92"/>
      <c r="D136" s="92"/>
      <c r="E136" s="93"/>
      <c r="F136" s="26"/>
      <c r="G136" s="94"/>
      <c r="H136" s="95"/>
      <c r="I136" s="95"/>
      <c r="J136" s="95"/>
      <c r="K136" s="95"/>
      <c r="L136" s="95" t="str">
        <f t="shared" si="28"/>
        <v>-x-</v>
      </c>
      <c r="M136" s="96" t="str">
        <f t="shared" si="29"/>
        <v>-x-</v>
      </c>
      <c r="N136" s="26"/>
      <c r="O136" s="94"/>
      <c r="P136" s="95"/>
      <c r="Q136" s="95"/>
      <c r="R136" s="95"/>
      <c r="S136" s="95"/>
      <c r="T136" s="95" t="str">
        <f t="shared" si="30"/>
        <v>-x-</v>
      </c>
      <c r="U136" s="96" t="str">
        <f t="shared" si="31"/>
        <v>-x-</v>
      </c>
      <c r="V136" s="26"/>
      <c r="W136" s="97"/>
      <c r="X136" s="98"/>
      <c r="Y136" s="98"/>
      <c r="Z136" s="98"/>
      <c r="AA136" s="98"/>
      <c r="AB136" s="98" t="str">
        <f t="shared" si="32"/>
        <v>-x-</v>
      </c>
      <c r="AC136" s="99" t="str">
        <f t="shared" si="33"/>
        <v>-x-</v>
      </c>
      <c r="AD136" s="26"/>
      <c r="AE136" s="94"/>
      <c r="AF136" s="95"/>
      <c r="AG136" s="95"/>
      <c r="AH136" s="95"/>
      <c r="AI136" s="95"/>
      <c r="AJ136" s="95" t="str">
        <f t="shared" si="34"/>
        <v>-x-</v>
      </c>
      <c r="AK136" s="100" t="str">
        <f t="shared" si="37"/>
        <v>-x-</v>
      </c>
      <c r="AL136" s="96" t="str">
        <f t="shared" si="38"/>
        <v>-x-</v>
      </c>
      <c r="AM136" s="26"/>
      <c r="AN136" s="94"/>
      <c r="AO136" s="95"/>
      <c r="AP136" s="95"/>
      <c r="AQ136" s="95"/>
      <c r="AR136" s="95"/>
      <c r="AS136" s="95" t="str">
        <f t="shared" si="35"/>
        <v>-x-</v>
      </c>
      <c r="AT136" s="96" t="str">
        <f t="shared" si="36"/>
        <v>-x-</v>
      </c>
      <c r="AU136" s="26"/>
      <c r="AV136" s="101"/>
      <c r="AW136" s="102"/>
      <c r="AX136" s="102"/>
      <c r="AY136" s="102"/>
      <c r="AZ136" s="102"/>
      <c r="BA136" s="102" t="str">
        <f t="shared" si="26"/>
        <v>-x-</v>
      </c>
      <c r="BB136" s="103" t="str">
        <f t="shared" si="27"/>
        <v>-x-</v>
      </c>
    </row>
    <row r="137" spans="1:54" s="2" customFormat="1" ht="15.6" x14ac:dyDescent="0.3">
      <c r="A137" s="1"/>
      <c r="B137" s="62"/>
      <c r="C137" s="63"/>
      <c r="D137" s="63"/>
      <c r="E137" s="64"/>
      <c r="F137" s="26"/>
      <c r="G137" s="68"/>
      <c r="H137" s="69"/>
      <c r="I137" s="69"/>
      <c r="J137" s="69"/>
      <c r="K137" s="69"/>
      <c r="L137" s="69" t="str">
        <f t="shared" si="28"/>
        <v>-x-</v>
      </c>
      <c r="M137" s="70" t="str">
        <f t="shared" si="29"/>
        <v>-x-</v>
      </c>
      <c r="N137" s="26"/>
      <c r="O137" s="68"/>
      <c r="P137" s="69"/>
      <c r="Q137" s="69"/>
      <c r="R137" s="69"/>
      <c r="S137" s="69"/>
      <c r="T137" s="69" t="str">
        <f t="shared" si="30"/>
        <v>-x-</v>
      </c>
      <c r="U137" s="70" t="str">
        <f t="shared" si="31"/>
        <v>-x-</v>
      </c>
      <c r="V137" s="26"/>
      <c r="W137" s="77"/>
      <c r="X137" s="78"/>
      <c r="Y137" s="78"/>
      <c r="Z137" s="78"/>
      <c r="AA137" s="78"/>
      <c r="AB137" s="78" t="str">
        <f t="shared" si="32"/>
        <v>-x-</v>
      </c>
      <c r="AC137" s="79" t="str">
        <f t="shared" si="33"/>
        <v>-x-</v>
      </c>
      <c r="AD137" s="26"/>
      <c r="AE137" s="68"/>
      <c r="AF137" s="69"/>
      <c r="AG137" s="69"/>
      <c r="AH137" s="69"/>
      <c r="AI137" s="69"/>
      <c r="AJ137" s="69" t="str">
        <f t="shared" si="34"/>
        <v>-x-</v>
      </c>
      <c r="AK137" s="84" t="str">
        <f t="shared" si="37"/>
        <v>-x-</v>
      </c>
      <c r="AL137" s="70" t="str">
        <f t="shared" si="38"/>
        <v>-x-</v>
      </c>
      <c r="AM137" s="26"/>
      <c r="AN137" s="68"/>
      <c r="AO137" s="69"/>
      <c r="AP137" s="69"/>
      <c r="AQ137" s="69"/>
      <c r="AR137" s="69"/>
      <c r="AS137" s="69" t="str">
        <f t="shared" si="35"/>
        <v>-x-</v>
      </c>
      <c r="AT137" s="70" t="str">
        <f t="shared" si="36"/>
        <v>-x-</v>
      </c>
      <c r="AU137" s="26"/>
      <c r="AV137" s="88"/>
      <c r="AW137" s="89"/>
      <c r="AX137" s="89"/>
      <c r="AY137" s="89"/>
      <c r="AZ137" s="89"/>
      <c r="BA137" s="89" t="str">
        <f t="shared" si="26"/>
        <v>-x-</v>
      </c>
      <c r="BB137" s="90" t="str">
        <f t="shared" si="27"/>
        <v>-x-</v>
      </c>
    </row>
    <row r="138" spans="1:54" s="2" customFormat="1" ht="15.6" x14ac:dyDescent="0.3">
      <c r="A138" s="1"/>
      <c r="B138" s="91"/>
      <c r="C138" s="92"/>
      <c r="D138" s="92"/>
      <c r="E138" s="93"/>
      <c r="F138" s="26"/>
      <c r="G138" s="94"/>
      <c r="H138" s="95"/>
      <c r="I138" s="95"/>
      <c r="J138" s="95"/>
      <c r="K138" s="95"/>
      <c r="L138" s="95" t="str">
        <f t="shared" si="28"/>
        <v>-x-</v>
      </c>
      <c r="M138" s="96" t="str">
        <f t="shared" si="29"/>
        <v>-x-</v>
      </c>
      <c r="N138" s="26"/>
      <c r="O138" s="94"/>
      <c r="P138" s="95"/>
      <c r="Q138" s="95"/>
      <c r="R138" s="95"/>
      <c r="S138" s="95"/>
      <c r="T138" s="95" t="str">
        <f t="shared" si="30"/>
        <v>-x-</v>
      </c>
      <c r="U138" s="96" t="str">
        <f t="shared" si="31"/>
        <v>-x-</v>
      </c>
      <c r="V138" s="26"/>
      <c r="W138" s="97"/>
      <c r="X138" s="98"/>
      <c r="Y138" s="98"/>
      <c r="Z138" s="98"/>
      <c r="AA138" s="98"/>
      <c r="AB138" s="98" t="str">
        <f t="shared" si="32"/>
        <v>-x-</v>
      </c>
      <c r="AC138" s="99" t="str">
        <f t="shared" si="33"/>
        <v>-x-</v>
      </c>
      <c r="AD138" s="26"/>
      <c r="AE138" s="94"/>
      <c r="AF138" s="95"/>
      <c r="AG138" s="95"/>
      <c r="AH138" s="95"/>
      <c r="AI138" s="95"/>
      <c r="AJ138" s="95" t="str">
        <f t="shared" si="34"/>
        <v>-x-</v>
      </c>
      <c r="AK138" s="100" t="str">
        <f t="shared" si="37"/>
        <v>-x-</v>
      </c>
      <c r="AL138" s="96" t="str">
        <f t="shared" si="38"/>
        <v>-x-</v>
      </c>
      <c r="AM138" s="26"/>
      <c r="AN138" s="94"/>
      <c r="AO138" s="95"/>
      <c r="AP138" s="95"/>
      <c r="AQ138" s="95"/>
      <c r="AR138" s="95"/>
      <c r="AS138" s="95" t="str">
        <f t="shared" si="35"/>
        <v>-x-</v>
      </c>
      <c r="AT138" s="96" t="str">
        <f t="shared" si="36"/>
        <v>-x-</v>
      </c>
      <c r="AU138" s="26"/>
      <c r="AV138" s="101"/>
      <c r="AW138" s="102"/>
      <c r="AX138" s="102"/>
      <c r="AY138" s="102"/>
      <c r="AZ138" s="102"/>
      <c r="BA138" s="102" t="str">
        <f t="shared" si="26"/>
        <v>-x-</v>
      </c>
      <c r="BB138" s="103" t="str">
        <f t="shared" si="27"/>
        <v>-x-</v>
      </c>
    </row>
    <row r="139" spans="1:54" s="2" customFormat="1" ht="15.6" x14ac:dyDescent="0.3">
      <c r="A139" s="1"/>
      <c r="B139" s="62"/>
      <c r="C139" s="63"/>
      <c r="D139" s="63"/>
      <c r="E139" s="64"/>
      <c r="F139" s="26"/>
      <c r="G139" s="68"/>
      <c r="H139" s="69"/>
      <c r="I139" s="69"/>
      <c r="J139" s="69"/>
      <c r="K139" s="69"/>
      <c r="L139" s="69" t="str">
        <f t="shared" si="28"/>
        <v>-x-</v>
      </c>
      <c r="M139" s="70" t="str">
        <f t="shared" si="29"/>
        <v>-x-</v>
      </c>
      <c r="N139" s="26"/>
      <c r="O139" s="68"/>
      <c r="P139" s="69"/>
      <c r="Q139" s="69"/>
      <c r="R139" s="69"/>
      <c r="S139" s="69"/>
      <c r="T139" s="69" t="str">
        <f t="shared" si="30"/>
        <v>-x-</v>
      </c>
      <c r="U139" s="70" t="str">
        <f t="shared" si="31"/>
        <v>-x-</v>
      </c>
      <c r="V139" s="26"/>
      <c r="W139" s="77"/>
      <c r="X139" s="78"/>
      <c r="Y139" s="78"/>
      <c r="Z139" s="78"/>
      <c r="AA139" s="78"/>
      <c r="AB139" s="78" t="str">
        <f t="shared" si="32"/>
        <v>-x-</v>
      </c>
      <c r="AC139" s="79" t="str">
        <f t="shared" si="33"/>
        <v>-x-</v>
      </c>
      <c r="AD139" s="26"/>
      <c r="AE139" s="68"/>
      <c r="AF139" s="69"/>
      <c r="AG139" s="69"/>
      <c r="AH139" s="69"/>
      <c r="AI139" s="69"/>
      <c r="AJ139" s="69" t="str">
        <f t="shared" si="34"/>
        <v>-x-</v>
      </c>
      <c r="AK139" s="84" t="str">
        <f t="shared" si="37"/>
        <v>-x-</v>
      </c>
      <c r="AL139" s="70" t="str">
        <f t="shared" si="38"/>
        <v>-x-</v>
      </c>
      <c r="AM139" s="26"/>
      <c r="AN139" s="68"/>
      <c r="AO139" s="69"/>
      <c r="AP139" s="69"/>
      <c r="AQ139" s="69"/>
      <c r="AR139" s="69"/>
      <c r="AS139" s="69" t="str">
        <f t="shared" si="35"/>
        <v>-x-</v>
      </c>
      <c r="AT139" s="70" t="str">
        <f t="shared" si="36"/>
        <v>-x-</v>
      </c>
      <c r="AU139" s="26"/>
      <c r="AV139" s="88"/>
      <c r="AW139" s="89"/>
      <c r="AX139" s="89"/>
      <c r="AY139" s="89"/>
      <c r="AZ139" s="89"/>
      <c r="BA139" s="89" t="str">
        <f t="shared" ref="BA139:BA199" si="39">IFERROR(MEDIAN(AV139:AZ139),"-x-")</f>
        <v>-x-</v>
      </c>
      <c r="BB139" s="90" t="str">
        <f t="shared" ref="BB139:BB199" si="40">IFERROR(AVERAGEIFS(AV139:AZ139,AV139:AZ139,"&gt;0",AV139:AZ139,"&lt;50"),"-x-")</f>
        <v>-x-</v>
      </c>
    </row>
    <row r="140" spans="1:54" s="2" customFormat="1" ht="15.6" x14ac:dyDescent="0.3">
      <c r="A140" s="1"/>
      <c r="B140" s="91"/>
      <c r="C140" s="92"/>
      <c r="D140" s="92"/>
      <c r="E140" s="93"/>
      <c r="F140" s="26"/>
      <c r="G140" s="94"/>
      <c r="H140" s="95"/>
      <c r="I140" s="95"/>
      <c r="J140" s="95"/>
      <c r="K140" s="95"/>
      <c r="L140" s="95" t="str">
        <f t="shared" si="28"/>
        <v>-x-</v>
      </c>
      <c r="M140" s="96" t="str">
        <f t="shared" si="29"/>
        <v>-x-</v>
      </c>
      <c r="N140" s="26"/>
      <c r="O140" s="94"/>
      <c r="P140" s="95"/>
      <c r="Q140" s="95"/>
      <c r="R140" s="95"/>
      <c r="S140" s="95"/>
      <c r="T140" s="95" t="str">
        <f t="shared" si="30"/>
        <v>-x-</v>
      </c>
      <c r="U140" s="96" t="str">
        <f t="shared" si="31"/>
        <v>-x-</v>
      </c>
      <c r="V140" s="26"/>
      <c r="W140" s="97"/>
      <c r="X140" s="98"/>
      <c r="Y140" s="98"/>
      <c r="Z140" s="98"/>
      <c r="AA140" s="98"/>
      <c r="AB140" s="98" t="str">
        <f t="shared" si="32"/>
        <v>-x-</v>
      </c>
      <c r="AC140" s="99" t="str">
        <f t="shared" si="33"/>
        <v>-x-</v>
      </c>
      <c r="AD140" s="26"/>
      <c r="AE140" s="94"/>
      <c r="AF140" s="95"/>
      <c r="AG140" s="95"/>
      <c r="AH140" s="95"/>
      <c r="AI140" s="95"/>
      <c r="AJ140" s="95" t="str">
        <f t="shared" si="34"/>
        <v>-x-</v>
      </c>
      <c r="AK140" s="100" t="str">
        <f t="shared" si="37"/>
        <v>-x-</v>
      </c>
      <c r="AL140" s="96" t="str">
        <f t="shared" si="38"/>
        <v>-x-</v>
      </c>
      <c r="AM140" s="26"/>
      <c r="AN140" s="94"/>
      <c r="AO140" s="95"/>
      <c r="AP140" s="95"/>
      <c r="AQ140" s="95"/>
      <c r="AR140" s="95"/>
      <c r="AS140" s="95" t="str">
        <f t="shared" si="35"/>
        <v>-x-</v>
      </c>
      <c r="AT140" s="96" t="str">
        <f t="shared" si="36"/>
        <v>-x-</v>
      </c>
      <c r="AU140" s="26"/>
      <c r="AV140" s="101"/>
      <c r="AW140" s="102"/>
      <c r="AX140" s="102"/>
      <c r="AY140" s="102"/>
      <c r="AZ140" s="102"/>
      <c r="BA140" s="102" t="str">
        <f t="shared" si="39"/>
        <v>-x-</v>
      </c>
      <c r="BB140" s="103" t="str">
        <f t="shared" si="40"/>
        <v>-x-</v>
      </c>
    </row>
    <row r="141" spans="1:54" s="2" customFormat="1" ht="15.6" x14ac:dyDescent="0.3">
      <c r="A141" s="1"/>
      <c r="B141" s="62"/>
      <c r="C141" s="63"/>
      <c r="D141" s="63"/>
      <c r="E141" s="64"/>
      <c r="F141" s="26"/>
      <c r="G141" s="68"/>
      <c r="H141" s="69"/>
      <c r="I141" s="69"/>
      <c r="J141" s="69"/>
      <c r="K141" s="69"/>
      <c r="L141" s="69" t="str">
        <f t="shared" si="28"/>
        <v>-x-</v>
      </c>
      <c r="M141" s="70" t="str">
        <f t="shared" si="29"/>
        <v>-x-</v>
      </c>
      <c r="N141" s="26"/>
      <c r="O141" s="68"/>
      <c r="P141" s="69"/>
      <c r="Q141" s="69"/>
      <c r="R141" s="69"/>
      <c r="S141" s="69"/>
      <c r="T141" s="69" t="str">
        <f t="shared" si="30"/>
        <v>-x-</v>
      </c>
      <c r="U141" s="70" t="str">
        <f t="shared" si="31"/>
        <v>-x-</v>
      </c>
      <c r="V141" s="26"/>
      <c r="W141" s="77"/>
      <c r="X141" s="78"/>
      <c r="Y141" s="78"/>
      <c r="Z141" s="78"/>
      <c r="AA141" s="78"/>
      <c r="AB141" s="78" t="str">
        <f t="shared" si="32"/>
        <v>-x-</v>
      </c>
      <c r="AC141" s="79" t="str">
        <f t="shared" si="33"/>
        <v>-x-</v>
      </c>
      <c r="AD141" s="26"/>
      <c r="AE141" s="68"/>
      <c r="AF141" s="69"/>
      <c r="AG141" s="69"/>
      <c r="AH141" s="69"/>
      <c r="AI141" s="69"/>
      <c r="AJ141" s="69" t="str">
        <f t="shared" si="34"/>
        <v>-x-</v>
      </c>
      <c r="AK141" s="84" t="str">
        <f t="shared" si="37"/>
        <v>-x-</v>
      </c>
      <c r="AL141" s="70" t="str">
        <f t="shared" si="38"/>
        <v>-x-</v>
      </c>
      <c r="AM141" s="26"/>
      <c r="AN141" s="68"/>
      <c r="AO141" s="69"/>
      <c r="AP141" s="69"/>
      <c r="AQ141" s="69"/>
      <c r="AR141" s="69"/>
      <c r="AS141" s="69" t="str">
        <f t="shared" si="35"/>
        <v>-x-</v>
      </c>
      <c r="AT141" s="70" t="str">
        <f t="shared" si="36"/>
        <v>-x-</v>
      </c>
      <c r="AU141" s="26"/>
      <c r="AV141" s="88"/>
      <c r="AW141" s="89"/>
      <c r="AX141" s="89"/>
      <c r="AY141" s="89"/>
      <c r="AZ141" s="89"/>
      <c r="BA141" s="89" t="str">
        <f t="shared" si="39"/>
        <v>-x-</v>
      </c>
      <c r="BB141" s="90" t="str">
        <f t="shared" si="40"/>
        <v>-x-</v>
      </c>
    </row>
    <row r="142" spans="1:54" s="2" customFormat="1" ht="15.6" x14ac:dyDescent="0.3">
      <c r="A142" s="1"/>
      <c r="B142" s="91"/>
      <c r="C142" s="92"/>
      <c r="D142" s="92"/>
      <c r="E142" s="93"/>
      <c r="F142" s="26"/>
      <c r="G142" s="94"/>
      <c r="H142" s="95"/>
      <c r="I142" s="95"/>
      <c r="J142" s="95"/>
      <c r="K142" s="95"/>
      <c r="L142" s="95" t="str">
        <f t="shared" si="28"/>
        <v>-x-</v>
      </c>
      <c r="M142" s="96" t="str">
        <f t="shared" si="29"/>
        <v>-x-</v>
      </c>
      <c r="N142" s="26"/>
      <c r="O142" s="94"/>
      <c r="P142" s="95"/>
      <c r="Q142" s="95"/>
      <c r="R142" s="95"/>
      <c r="S142" s="95"/>
      <c r="T142" s="95" t="str">
        <f t="shared" si="30"/>
        <v>-x-</v>
      </c>
      <c r="U142" s="96" t="str">
        <f t="shared" si="31"/>
        <v>-x-</v>
      </c>
      <c r="V142" s="26"/>
      <c r="W142" s="97"/>
      <c r="X142" s="98"/>
      <c r="Y142" s="98"/>
      <c r="Z142" s="98"/>
      <c r="AA142" s="98"/>
      <c r="AB142" s="98" t="str">
        <f t="shared" si="32"/>
        <v>-x-</v>
      </c>
      <c r="AC142" s="99" t="str">
        <f t="shared" si="33"/>
        <v>-x-</v>
      </c>
      <c r="AD142" s="26"/>
      <c r="AE142" s="94"/>
      <c r="AF142" s="95"/>
      <c r="AG142" s="95"/>
      <c r="AH142" s="95"/>
      <c r="AI142" s="95"/>
      <c r="AJ142" s="95" t="str">
        <f t="shared" si="34"/>
        <v>-x-</v>
      </c>
      <c r="AK142" s="100" t="str">
        <f t="shared" si="37"/>
        <v>-x-</v>
      </c>
      <c r="AL142" s="96" t="str">
        <f t="shared" si="38"/>
        <v>-x-</v>
      </c>
      <c r="AM142" s="26"/>
      <c r="AN142" s="94"/>
      <c r="AO142" s="95"/>
      <c r="AP142" s="95"/>
      <c r="AQ142" s="95"/>
      <c r="AR142" s="95"/>
      <c r="AS142" s="95" t="str">
        <f t="shared" si="35"/>
        <v>-x-</v>
      </c>
      <c r="AT142" s="96" t="str">
        <f t="shared" si="36"/>
        <v>-x-</v>
      </c>
      <c r="AU142" s="26"/>
      <c r="AV142" s="101"/>
      <c r="AW142" s="102"/>
      <c r="AX142" s="102"/>
      <c r="AY142" s="102"/>
      <c r="AZ142" s="102"/>
      <c r="BA142" s="102" t="str">
        <f t="shared" si="39"/>
        <v>-x-</v>
      </c>
      <c r="BB142" s="103" t="str">
        <f t="shared" si="40"/>
        <v>-x-</v>
      </c>
    </row>
    <row r="143" spans="1:54" s="2" customFormat="1" ht="15.6" x14ac:dyDescent="0.3">
      <c r="A143" s="1"/>
      <c r="B143" s="62"/>
      <c r="C143" s="63"/>
      <c r="D143" s="63"/>
      <c r="E143" s="64"/>
      <c r="F143" s="26"/>
      <c r="G143" s="68"/>
      <c r="H143" s="69"/>
      <c r="I143" s="69"/>
      <c r="J143" s="69"/>
      <c r="K143" s="69"/>
      <c r="L143" s="69" t="str">
        <f t="shared" si="28"/>
        <v>-x-</v>
      </c>
      <c r="M143" s="70" t="str">
        <f t="shared" si="29"/>
        <v>-x-</v>
      </c>
      <c r="N143" s="26"/>
      <c r="O143" s="68"/>
      <c r="P143" s="69"/>
      <c r="Q143" s="69"/>
      <c r="R143" s="69"/>
      <c r="S143" s="69"/>
      <c r="T143" s="69" t="str">
        <f t="shared" si="30"/>
        <v>-x-</v>
      </c>
      <c r="U143" s="70" t="str">
        <f t="shared" si="31"/>
        <v>-x-</v>
      </c>
      <c r="V143" s="26"/>
      <c r="W143" s="77"/>
      <c r="X143" s="78"/>
      <c r="Y143" s="78"/>
      <c r="Z143" s="78"/>
      <c r="AA143" s="78"/>
      <c r="AB143" s="78" t="str">
        <f t="shared" si="32"/>
        <v>-x-</v>
      </c>
      <c r="AC143" s="79" t="str">
        <f t="shared" si="33"/>
        <v>-x-</v>
      </c>
      <c r="AD143" s="26"/>
      <c r="AE143" s="68"/>
      <c r="AF143" s="69"/>
      <c r="AG143" s="69"/>
      <c r="AH143" s="69"/>
      <c r="AI143" s="69"/>
      <c r="AJ143" s="69" t="str">
        <f t="shared" si="34"/>
        <v>-x-</v>
      </c>
      <c r="AK143" s="84" t="str">
        <f t="shared" si="37"/>
        <v>-x-</v>
      </c>
      <c r="AL143" s="70" t="str">
        <f t="shared" si="38"/>
        <v>-x-</v>
      </c>
      <c r="AM143" s="26"/>
      <c r="AN143" s="68"/>
      <c r="AO143" s="69"/>
      <c r="AP143" s="69"/>
      <c r="AQ143" s="69"/>
      <c r="AR143" s="69"/>
      <c r="AS143" s="69" t="str">
        <f t="shared" si="35"/>
        <v>-x-</v>
      </c>
      <c r="AT143" s="70" t="str">
        <f t="shared" si="36"/>
        <v>-x-</v>
      </c>
      <c r="AU143" s="26"/>
      <c r="AV143" s="88"/>
      <c r="AW143" s="89"/>
      <c r="AX143" s="89"/>
      <c r="AY143" s="89"/>
      <c r="AZ143" s="89"/>
      <c r="BA143" s="89" t="str">
        <f t="shared" si="39"/>
        <v>-x-</v>
      </c>
      <c r="BB143" s="90" t="str">
        <f t="shared" si="40"/>
        <v>-x-</v>
      </c>
    </row>
    <row r="144" spans="1:54" s="2" customFormat="1" ht="15.6" x14ac:dyDescent="0.3">
      <c r="A144" s="1"/>
      <c r="B144" s="91"/>
      <c r="C144" s="92"/>
      <c r="D144" s="92"/>
      <c r="E144" s="93"/>
      <c r="F144" s="26"/>
      <c r="G144" s="94"/>
      <c r="H144" s="95"/>
      <c r="I144" s="95"/>
      <c r="J144" s="95"/>
      <c r="K144" s="95"/>
      <c r="L144" s="95" t="str">
        <f t="shared" si="28"/>
        <v>-x-</v>
      </c>
      <c r="M144" s="96" t="str">
        <f t="shared" si="29"/>
        <v>-x-</v>
      </c>
      <c r="N144" s="26"/>
      <c r="O144" s="94"/>
      <c r="P144" s="95"/>
      <c r="Q144" s="95"/>
      <c r="R144" s="95"/>
      <c r="S144" s="95"/>
      <c r="T144" s="95" t="str">
        <f t="shared" si="30"/>
        <v>-x-</v>
      </c>
      <c r="U144" s="96" t="str">
        <f t="shared" si="31"/>
        <v>-x-</v>
      </c>
      <c r="V144" s="26"/>
      <c r="W144" s="97"/>
      <c r="X144" s="98"/>
      <c r="Y144" s="98"/>
      <c r="Z144" s="98"/>
      <c r="AA144" s="98"/>
      <c r="AB144" s="98" t="str">
        <f t="shared" si="32"/>
        <v>-x-</v>
      </c>
      <c r="AC144" s="99" t="str">
        <f t="shared" si="33"/>
        <v>-x-</v>
      </c>
      <c r="AD144" s="26"/>
      <c r="AE144" s="94"/>
      <c r="AF144" s="95"/>
      <c r="AG144" s="95"/>
      <c r="AH144" s="95"/>
      <c r="AI144" s="95"/>
      <c r="AJ144" s="95" t="str">
        <f t="shared" si="34"/>
        <v>-x-</v>
      </c>
      <c r="AK144" s="100" t="str">
        <f t="shared" si="37"/>
        <v>-x-</v>
      </c>
      <c r="AL144" s="96" t="str">
        <f t="shared" si="38"/>
        <v>-x-</v>
      </c>
      <c r="AM144" s="26"/>
      <c r="AN144" s="94"/>
      <c r="AO144" s="95"/>
      <c r="AP144" s="95"/>
      <c r="AQ144" s="95"/>
      <c r="AR144" s="95"/>
      <c r="AS144" s="95" t="str">
        <f t="shared" si="35"/>
        <v>-x-</v>
      </c>
      <c r="AT144" s="96" t="str">
        <f t="shared" si="36"/>
        <v>-x-</v>
      </c>
      <c r="AU144" s="26"/>
      <c r="AV144" s="101"/>
      <c r="AW144" s="102"/>
      <c r="AX144" s="102"/>
      <c r="AY144" s="102"/>
      <c r="AZ144" s="102"/>
      <c r="BA144" s="102" t="str">
        <f t="shared" si="39"/>
        <v>-x-</v>
      </c>
      <c r="BB144" s="103" t="str">
        <f t="shared" si="40"/>
        <v>-x-</v>
      </c>
    </row>
    <row r="145" spans="1:54" s="2" customFormat="1" ht="15.6" x14ac:dyDescent="0.3">
      <c r="A145" s="1"/>
      <c r="B145" s="62"/>
      <c r="C145" s="63"/>
      <c r="D145" s="63"/>
      <c r="E145" s="64"/>
      <c r="F145" s="26"/>
      <c r="G145" s="68"/>
      <c r="H145" s="69"/>
      <c r="I145" s="69"/>
      <c r="J145" s="69"/>
      <c r="K145" s="69"/>
      <c r="L145" s="69" t="str">
        <f t="shared" si="28"/>
        <v>-x-</v>
      </c>
      <c r="M145" s="70" t="str">
        <f t="shared" si="29"/>
        <v>-x-</v>
      </c>
      <c r="N145" s="26"/>
      <c r="O145" s="68"/>
      <c r="P145" s="69"/>
      <c r="Q145" s="69"/>
      <c r="R145" s="69"/>
      <c r="S145" s="69"/>
      <c r="T145" s="69" t="str">
        <f t="shared" si="30"/>
        <v>-x-</v>
      </c>
      <c r="U145" s="70" t="str">
        <f t="shared" si="31"/>
        <v>-x-</v>
      </c>
      <c r="V145" s="26"/>
      <c r="W145" s="77"/>
      <c r="X145" s="78"/>
      <c r="Y145" s="78"/>
      <c r="Z145" s="78"/>
      <c r="AA145" s="78"/>
      <c r="AB145" s="78" t="str">
        <f t="shared" si="32"/>
        <v>-x-</v>
      </c>
      <c r="AC145" s="79" t="str">
        <f t="shared" si="33"/>
        <v>-x-</v>
      </c>
      <c r="AD145" s="26"/>
      <c r="AE145" s="68"/>
      <c r="AF145" s="69"/>
      <c r="AG145" s="69"/>
      <c r="AH145" s="69"/>
      <c r="AI145" s="69"/>
      <c r="AJ145" s="69" t="str">
        <f t="shared" si="34"/>
        <v>-x-</v>
      </c>
      <c r="AK145" s="84" t="str">
        <f t="shared" si="37"/>
        <v>-x-</v>
      </c>
      <c r="AL145" s="70" t="str">
        <f t="shared" si="38"/>
        <v>-x-</v>
      </c>
      <c r="AM145" s="26"/>
      <c r="AN145" s="68"/>
      <c r="AO145" s="69"/>
      <c r="AP145" s="69"/>
      <c r="AQ145" s="69"/>
      <c r="AR145" s="69"/>
      <c r="AS145" s="69" t="str">
        <f t="shared" si="35"/>
        <v>-x-</v>
      </c>
      <c r="AT145" s="70" t="str">
        <f t="shared" si="36"/>
        <v>-x-</v>
      </c>
      <c r="AU145" s="26"/>
      <c r="AV145" s="88"/>
      <c r="AW145" s="89"/>
      <c r="AX145" s="89"/>
      <c r="AY145" s="89"/>
      <c r="AZ145" s="89"/>
      <c r="BA145" s="89" t="str">
        <f t="shared" si="39"/>
        <v>-x-</v>
      </c>
      <c r="BB145" s="90" t="str">
        <f t="shared" si="40"/>
        <v>-x-</v>
      </c>
    </row>
    <row r="146" spans="1:54" s="2" customFormat="1" ht="15.6" x14ac:dyDescent="0.3">
      <c r="A146" s="1"/>
      <c r="B146" s="91"/>
      <c r="C146" s="92"/>
      <c r="D146" s="92"/>
      <c r="E146" s="93"/>
      <c r="F146" s="26"/>
      <c r="G146" s="94"/>
      <c r="H146" s="95"/>
      <c r="I146" s="95"/>
      <c r="J146" s="95"/>
      <c r="K146" s="95"/>
      <c r="L146" s="95" t="str">
        <f t="shared" si="28"/>
        <v>-x-</v>
      </c>
      <c r="M146" s="96" t="str">
        <f t="shared" si="29"/>
        <v>-x-</v>
      </c>
      <c r="N146" s="26"/>
      <c r="O146" s="94"/>
      <c r="P146" s="95"/>
      <c r="Q146" s="95"/>
      <c r="R146" s="95"/>
      <c r="S146" s="95"/>
      <c r="T146" s="95" t="str">
        <f t="shared" si="30"/>
        <v>-x-</v>
      </c>
      <c r="U146" s="96" t="str">
        <f t="shared" si="31"/>
        <v>-x-</v>
      </c>
      <c r="V146" s="26"/>
      <c r="W146" s="97"/>
      <c r="X146" s="98"/>
      <c r="Y146" s="98"/>
      <c r="Z146" s="98"/>
      <c r="AA146" s="98"/>
      <c r="AB146" s="98" t="str">
        <f t="shared" si="32"/>
        <v>-x-</v>
      </c>
      <c r="AC146" s="99" t="str">
        <f t="shared" si="33"/>
        <v>-x-</v>
      </c>
      <c r="AD146" s="26"/>
      <c r="AE146" s="94"/>
      <c r="AF146" s="95"/>
      <c r="AG146" s="95"/>
      <c r="AH146" s="95"/>
      <c r="AI146" s="95"/>
      <c r="AJ146" s="95" t="str">
        <f t="shared" si="34"/>
        <v>-x-</v>
      </c>
      <c r="AK146" s="100" t="str">
        <f t="shared" si="37"/>
        <v>-x-</v>
      </c>
      <c r="AL146" s="96" t="str">
        <f t="shared" si="38"/>
        <v>-x-</v>
      </c>
      <c r="AM146" s="26"/>
      <c r="AN146" s="94"/>
      <c r="AO146" s="95"/>
      <c r="AP146" s="95"/>
      <c r="AQ146" s="95"/>
      <c r="AR146" s="95"/>
      <c r="AS146" s="95" t="str">
        <f t="shared" si="35"/>
        <v>-x-</v>
      </c>
      <c r="AT146" s="96" t="str">
        <f t="shared" si="36"/>
        <v>-x-</v>
      </c>
      <c r="AU146" s="26"/>
      <c r="AV146" s="101"/>
      <c r="AW146" s="102"/>
      <c r="AX146" s="102"/>
      <c r="AY146" s="102"/>
      <c r="AZ146" s="102"/>
      <c r="BA146" s="102" t="str">
        <f t="shared" si="39"/>
        <v>-x-</v>
      </c>
      <c r="BB146" s="103" t="str">
        <f t="shared" si="40"/>
        <v>-x-</v>
      </c>
    </row>
    <row r="147" spans="1:54" s="2" customFormat="1" ht="15.6" x14ac:dyDescent="0.3">
      <c r="A147" s="1"/>
      <c r="B147" s="62"/>
      <c r="C147" s="63"/>
      <c r="D147" s="63"/>
      <c r="E147" s="64"/>
      <c r="F147" s="26"/>
      <c r="G147" s="68"/>
      <c r="H147" s="69"/>
      <c r="I147" s="69"/>
      <c r="J147" s="69"/>
      <c r="K147" s="69"/>
      <c r="L147" s="69" t="str">
        <f t="shared" si="28"/>
        <v>-x-</v>
      </c>
      <c r="M147" s="70" t="str">
        <f t="shared" si="29"/>
        <v>-x-</v>
      </c>
      <c r="N147" s="26"/>
      <c r="O147" s="68"/>
      <c r="P147" s="69"/>
      <c r="Q147" s="69"/>
      <c r="R147" s="69"/>
      <c r="S147" s="69"/>
      <c r="T147" s="69" t="str">
        <f t="shared" si="30"/>
        <v>-x-</v>
      </c>
      <c r="U147" s="70" t="str">
        <f t="shared" si="31"/>
        <v>-x-</v>
      </c>
      <c r="V147" s="26"/>
      <c r="W147" s="77"/>
      <c r="X147" s="78"/>
      <c r="Y147" s="78"/>
      <c r="Z147" s="78"/>
      <c r="AA147" s="78"/>
      <c r="AB147" s="78" t="str">
        <f t="shared" si="32"/>
        <v>-x-</v>
      </c>
      <c r="AC147" s="79" t="str">
        <f t="shared" si="33"/>
        <v>-x-</v>
      </c>
      <c r="AD147" s="26"/>
      <c r="AE147" s="68"/>
      <c r="AF147" s="69"/>
      <c r="AG147" s="69"/>
      <c r="AH147" s="69"/>
      <c r="AI147" s="69"/>
      <c r="AJ147" s="69" t="str">
        <f t="shared" si="34"/>
        <v>-x-</v>
      </c>
      <c r="AK147" s="84" t="str">
        <f t="shared" si="37"/>
        <v>-x-</v>
      </c>
      <c r="AL147" s="70" t="str">
        <f t="shared" si="38"/>
        <v>-x-</v>
      </c>
      <c r="AM147" s="26"/>
      <c r="AN147" s="68"/>
      <c r="AO147" s="69"/>
      <c r="AP147" s="69"/>
      <c r="AQ147" s="69"/>
      <c r="AR147" s="69"/>
      <c r="AS147" s="69" t="str">
        <f t="shared" si="35"/>
        <v>-x-</v>
      </c>
      <c r="AT147" s="70" t="str">
        <f t="shared" si="36"/>
        <v>-x-</v>
      </c>
      <c r="AU147" s="26"/>
      <c r="AV147" s="88"/>
      <c r="AW147" s="89"/>
      <c r="AX147" s="89"/>
      <c r="AY147" s="89"/>
      <c r="AZ147" s="89"/>
      <c r="BA147" s="89" t="str">
        <f t="shared" si="39"/>
        <v>-x-</v>
      </c>
      <c r="BB147" s="90" t="str">
        <f t="shared" si="40"/>
        <v>-x-</v>
      </c>
    </row>
    <row r="148" spans="1:54" s="2" customFormat="1" ht="15.6" x14ac:dyDescent="0.3">
      <c r="A148" s="1"/>
      <c r="B148" s="91"/>
      <c r="C148" s="92"/>
      <c r="D148" s="92"/>
      <c r="E148" s="93"/>
      <c r="F148" s="26"/>
      <c r="G148" s="94"/>
      <c r="H148" s="95"/>
      <c r="I148" s="95"/>
      <c r="J148" s="95"/>
      <c r="K148" s="95"/>
      <c r="L148" s="95" t="str">
        <f t="shared" si="28"/>
        <v>-x-</v>
      </c>
      <c r="M148" s="96" t="str">
        <f t="shared" si="29"/>
        <v>-x-</v>
      </c>
      <c r="N148" s="26"/>
      <c r="O148" s="94"/>
      <c r="P148" s="95"/>
      <c r="Q148" s="95"/>
      <c r="R148" s="95"/>
      <c r="S148" s="95"/>
      <c r="T148" s="95" t="str">
        <f t="shared" si="30"/>
        <v>-x-</v>
      </c>
      <c r="U148" s="96" t="str">
        <f t="shared" si="31"/>
        <v>-x-</v>
      </c>
      <c r="V148" s="26"/>
      <c r="W148" s="97"/>
      <c r="X148" s="98"/>
      <c r="Y148" s="98"/>
      <c r="Z148" s="98"/>
      <c r="AA148" s="98"/>
      <c r="AB148" s="98" t="str">
        <f t="shared" si="32"/>
        <v>-x-</v>
      </c>
      <c r="AC148" s="99" t="str">
        <f t="shared" si="33"/>
        <v>-x-</v>
      </c>
      <c r="AD148" s="26"/>
      <c r="AE148" s="94"/>
      <c r="AF148" s="95"/>
      <c r="AG148" s="95"/>
      <c r="AH148" s="95"/>
      <c r="AI148" s="95"/>
      <c r="AJ148" s="95" t="str">
        <f t="shared" si="34"/>
        <v>-x-</v>
      </c>
      <c r="AK148" s="100" t="str">
        <f t="shared" si="37"/>
        <v>-x-</v>
      </c>
      <c r="AL148" s="96" t="str">
        <f t="shared" si="38"/>
        <v>-x-</v>
      </c>
      <c r="AM148" s="26"/>
      <c r="AN148" s="94"/>
      <c r="AO148" s="95"/>
      <c r="AP148" s="95"/>
      <c r="AQ148" s="95"/>
      <c r="AR148" s="95"/>
      <c r="AS148" s="95" t="str">
        <f t="shared" si="35"/>
        <v>-x-</v>
      </c>
      <c r="AT148" s="96" t="str">
        <f t="shared" si="36"/>
        <v>-x-</v>
      </c>
      <c r="AU148" s="26"/>
      <c r="AV148" s="101"/>
      <c r="AW148" s="102"/>
      <c r="AX148" s="102"/>
      <c r="AY148" s="102"/>
      <c r="AZ148" s="102"/>
      <c r="BA148" s="102" t="str">
        <f t="shared" si="39"/>
        <v>-x-</v>
      </c>
      <c r="BB148" s="103" t="str">
        <f t="shared" si="40"/>
        <v>-x-</v>
      </c>
    </row>
    <row r="149" spans="1:54" s="2" customFormat="1" ht="15.6" x14ac:dyDescent="0.3">
      <c r="A149" s="1"/>
      <c r="B149" s="62"/>
      <c r="C149" s="63"/>
      <c r="D149" s="63"/>
      <c r="E149" s="64"/>
      <c r="F149" s="26"/>
      <c r="G149" s="68"/>
      <c r="H149" s="69"/>
      <c r="I149" s="69"/>
      <c r="J149" s="69"/>
      <c r="K149" s="69"/>
      <c r="L149" s="69" t="str">
        <f t="shared" si="28"/>
        <v>-x-</v>
      </c>
      <c r="M149" s="70" t="str">
        <f t="shared" si="29"/>
        <v>-x-</v>
      </c>
      <c r="N149" s="26"/>
      <c r="O149" s="68"/>
      <c r="P149" s="69"/>
      <c r="Q149" s="69"/>
      <c r="R149" s="69"/>
      <c r="S149" s="69"/>
      <c r="T149" s="69" t="str">
        <f t="shared" si="30"/>
        <v>-x-</v>
      </c>
      <c r="U149" s="70" t="str">
        <f t="shared" si="31"/>
        <v>-x-</v>
      </c>
      <c r="V149" s="26"/>
      <c r="W149" s="77"/>
      <c r="X149" s="78"/>
      <c r="Y149" s="78"/>
      <c r="Z149" s="78"/>
      <c r="AA149" s="78"/>
      <c r="AB149" s="78" t="str">
        <f t="shared" si="32"/>
        <v>-x-</v>
      </c>
      <c r="AC149" s="79" t="str">
        <f t="shared" si="33"/>
        <v>-x-</v>
      </c>
      <c r="AD149" s="26"/>
      <c r="AE149" s="68"/>
      <c r="AF149" s="69"/>
      <c r="AG149" s="69"/>
      <c r="AH149" s="69"/>
      <c r="AI149" s="69"/>
      <c r="AJ149" s="69" t="str">
        <f t="shared" si="34"/>
        <v>-x-</v>
      </c>
      <c r="AK149" s="84" t="str">
        <f t="shared" si="37"/>
        <v>-x-</v>
      </c>
      <c r="AL149" s="70" t="str">
        <f t="shared" si="38"/>
        <v>-x-</v>
      </c>
      <c r="AM149" s="26"/>
      <c r="AN149" s="68"/>
      <c r="AO149" s="69"/>
      <c r="AP149" s="69"/>
      <c r="AQ149" s="69"/>
      <c r="AR149" s="69"/>
      <c r="AS149" s="69" t="str">
        <f t="shared" si="35"/>
        <v>-x-</v>
      </c>
      <c r="AT149" s="70" t="str">
        <f t="shared" si="36"/>
        <v>-x-</v>
      </c>
      <c r="AU149" s="26"/>
      <c r="AV149" s="88"/>
      <c r="AW149" s="89"/>
      <c r="AX149" s="89"/>
      <c r="AY149" s="89"/>
      <c r="AZ149" s="89"/>
      <c r="BA149" s="89" t="str">
        <f t="shared" si="39"/>
        <v>-x-</v>
      </c>
      <c r="BB149" s="90" t="str">
        <f t="shared" si="40"/>
        <v>-x-</v>
      </c>
    </row>
    <row r="150" spans="1:54" s="2" customFormat="1" ht="15.6" x14ac:dyDescent="0.3">
      <c r="A150" s="1"/>
      <c r="B150" s="91"/>
      <c r="C150" s="92"/>
      <c r="D150" s="92"/>
      <c r="E150" s="93"/>
      <c r="F150" s="26"/>
      <c r="G150" s="94"/>
      <c r="H150" s="95"/>
      <c r="I150" s="95"/>
      <c r="J150" s="95"/>
      <c r="K150" s="95"/>
      <c r="L150" s="95" t="str">
        <f t="shared" si="28"/>
        <v>-x-</v>
      </c>
      <c r="M150" s="96" t="str">
        <f t="shared" si="29"/>
        <v>-x-</v>
      </c>
      <c r="N150" s="26"/>
      <c r="O150" s="94"/>
      <c r="P150" s="95"/>
      <c r="Q150" s="95"/>
      <c r="R150" s="95"/>
      <c r="S150" s="95"/>
      <c r="T150" s="95" t="str">
        <f t="shared" si="30"/>
        <v>-x-</v>
      </c>
      <c r="U150" s="96" t="str">
        <f t="shared" si="31"/>
        <v>-x-</v>
      </c>
      <c r="V150" s="26"/>
      <c r="W150" s="97"/>
      <c r="X150" s="98"/>
      <c r="Y150" s="98"/>
      <c r="Z150" s="98"/>
      <c r="AA150" s="98"/>
      <c r="AB150" s="98" t="str">
        <f t="shared" si="32"/>
        <v>-x-</v>
      </c>
      <c r="AC150" s="99" t="str">
        <f t="shared" si="33"/>
        <v>-x-</v>
      </c>
      <c r="AD150" s="26"/>
      <c r="AE150" s="94"/>
      <c r="AF150" s="95"/>
      <c r="AG150" s="95"/>
      <c r="AH150" s="95"/>
      <c r="AI150" s="95"/>
      <c r="AJ150" s="95" t="str">
        <f t="shared" si="34"/>
        <v>-x-</v>
      </c>
      <c r="AK150" s="100" t="str">
        <f t="shared" si="37"/>
        <v>-x-</v>
      </c>
      <c r="AL150" s="96" t="str">
        <f t="shared" si="38"/>
        <v>-x-</v>
      </c>
      <c r="AM150" s="26"/>
      <c r="AN150" s="94"/>
      <c r="AO150" s="95"/>
      <c r="AP150" s="95"/>
      <c r="AQ150" s="95"/>
      <c r="AR150" s="95"/>
      <c r="AS150" s="95" t="str">
        <f t="shared" si="35"/>
        <v>-x-</v>
      </c>
      <c r="AT150" s="96" t="str">
        <f t="shared" si="36"/>
        <v>-x-</v>
      </c>
      <c r="AU150" s="26"/>
      <c r="AV150" s="101"/>
      <c r="AW150" s="102"/>
      <c r="AX150" s="102"/>
      <c r="AY150" s="102"/>
      <c r="AZ150" s="102"/>
      <c r="BA150" s="102" t="str">
        <f t="shared" si="39"/>
        <v>-x-</v>
      </c>
      <c r="BB150" s="103" t="str">
        <f t="shared" si="40"/>
        <v>-x-</v>
      </c>
    </row>
    <row r="151" spans="1:54" s="2" customFormat="1" ht="15.6" x14ac:dyDescent="0.3">
      <c r="A151" s="1"/>
      <c r="B151" s="62"/>
      <c r="C151" s="63"/>
      <c r="D151" s="63"/>
      <c r="E151" s="64"/>
      <c r="F151" s="26"/>
      <c r="G151" s="68"/>
      <c r="H151" s="69"/>
      <c r="I151" s="69"/>
      <c r="J151" s="69"/>
      <c r="K151" s="69"/>
      <c r="L151" s="69" t="str">
        <f t="shared" si="28"/>
        <v>-x-</v>
      </c>
      <c r="M151" s="70" t="str">
        <f t="shared" si="29"/>
        <v>-x-</v>
      </c>
      <c r="N151" s="26"/>
      <c r="O151" s="68"/>
      <c r="P151" s="69"/>
      <c r="Q151" s="69"/>
      <c r="R151" s="69"/>
      <c r="S151" s="69"/>
      <c r="T151" s="69" t="str">
        <f t="shared" si="30"/>
        <v>-x-</v>
      </c>
      <c r="U151" s="70" t="str">
        <f t="shared" si="31"/>
        <v>-x-</v>
      </c>
      <c r="V151" s="26"/>
      <c r="W151" s="77"/>
      <c r="X151" s="78"/>
      <c r="Y151" s="78"/>
      <c r="Z151" s="78"/>
      <c r="AA151" s="78"/>
      <c r="AB151" s="78" t="str">
        <f t="shared" si="32"/>
        <v>-x-</v>
      </c>
      <c r="AC151" s="79" t="str">
        <f t="shared" si="33"/>
        <v>-x-</v>
      </c>
      <c r="AD151" s="26"/>
      <c r="AE151" s="68"/>
      <c r="AF151" s="69"/>
      <c r="AG151" s="69"/>
      <c r="AH151" s="69"/>
      <c r="AI151" s="69"/>
      <c r="AJ151" s="69" t="str">
        <f t="shared" si="34"/>
        <v>-x-</v>
      </c>
      <c r="AK151" s="84" t="str">
        <f t="shared" si="37"/>
        <v>-x-</v>
      </c>
      <c r="AL151" s="70" t="str">
        <f t="shared" si="38"/>
        <v>-x-</v>
      </c>
      <c r="AM151" s="26"/>
      <c r="AN151" s="68"/>
      <c r="AO151" s="69"/>
      <c r="AP151" s="69"/>
      <c r="AQ151" s="69"/>
      <c r="AR151" s="69"/>
      <c r="AS151" s="69" t="str">
        <f t="shared" si="35"/>
        <v>-x-</v>
      </c>
      <c r="AT151" s="70" t="str">
        <f t="shared" si="36"/>
        <v>-x-</v>
      </c>
      <c r="AU151" s="26"/>
      <c r="AV151" s="88"/>
      <c r="AW151" s="89"/>
      <c r="AX151" s="89"/>
      <c r="AY151" s="89"/>
      <c r="AZ151" s="89"/>
      <c r="BA151" s="89" t="str">
        <f t="shared" si="39"/>
        <v>-x-</v>
      </c>
      <c r="BB151" s="90" t="str">
        <f t="shared" si="40"/>
        <v>-x-</v>
      </c>
    </row>
    <row r="152" spans="1:54" s="2" customFormat="1" ht="15.6" x14ac:dyDescent="0.3">
      <c r="A152" s="1"/>
      <c r="B152" s="91"/>
      <c r="C152" s="92"/>
      <c r="D152" s="92"/>
      <c r="E152" s="93"/>
      <c r="F152" s="26"/>
      <c r="G152" s="94"/>
      <c r="H152" s="95"/>
      <c r="I152" s="95"/>
      <c r="J152" s="95"/>
      <c r="K152" s="95"/>
      <c r="L152" s="95" t="str">
        <f t="shared" si="28"/>
        <v>-x-</v>
      </c>
      <c r="M152" s="96" t="str">
        <f t="shared" si="29"/>
        <v>-x-</v>
      </c>
      <c r="N152" s="26"/>
      <c r="O152" s="94"/>
      <c r="P152" s="95"/>
      <c r="Q152" s="95"/>
      <c r="R152" s="95"/>
      <c r="S152" s="95"/>
      <c r="T152" s="95" t="str">
        <f t="shared" si="30"/>
        <v>-x-</v>
      </c>
      <c r="U152" s="96" t="str">
        <f t="shared" si="31"/>
        <v>-x-</v>
      </c>
      <c r="V152" s="26"/>
      <c r="W152" s="97"/>
      <c r="X152" s="98"/>
      <c r="Y152" s="98"/>
      <c r="Z152" s="98"/>
      <c r="AA152" s="98"/>
      <c r="AB152" s="98" t="str">
        <f t="shared" si="32"/>
        <v>-x-</v>
      </c>
      <c r="AC152" s="99" t="str">
        <f t="shared" si="33"/>
        <v>-x-</v>
      </c>
      <c r="AD152" s="26"/>
      <c r="AE152" s="94"/>
      <c r="AF152" s="95"/>
      <c r="AG152" s="95"/>
      <c r="AH152" s="95"/>
      <c r="AI152" s="95"/>
      <c r="AJ152" s="95" t="str">
        <f t="shared" si="34"/>
        <v>-x-</v>
      </c>
      <c r="AK152" s="100" t="str">
        <f t="shared" si="37"/>
        <v>-x-</v>
      </c>
      <c r="AL152" s="96" t="str">
        <f t="shared" si="38"/>
        <v>-x-</v>
      </c>
      <c r="AM152" s="26"/>
      <c r="AN152" s="94"/>
      <c r="AO152" s="95"/>
      <c r="AP152" s="95"/>
      <c r="AQ152" s="95"/>
      <c r="AR152" s="95"/>
      <c r="AS152" s="95" t="str">
        <f t="shared" si="35"/>
        <v>-x-</v>
      </c>
      <c r="AT152" s="96" t="str">
        <f t="shared" si="36"/>
        <v>-x-</v>
      </c>
      <c r="AU152" s="26"/>
      <c r="AV152" s="101"/>
      <c r="AW152" s="102"/>
      <c r="AX152" s="102"/>
      <c r="AY152" s="102"/>
      <c r="AZ152" s="102"/>
      <c r="BA152" s="102" t="str">
        <f t="shared" si="39"/>
        <v>-x-</v>
      </c>
      <c r="BB152" s="103" t="str">
        <f t="shared" si="40"/>
        <v>-x-</v>
      </c>
    </row>
    <row r="153" spans="1:54" s="2" customFormat="1" ht="15.6" x14ac:dyDescent="0.3">
      <c r="A153" s="1"/>
      <c r="B153" s="62"/>
      <c r="C153" s="63"/>
      <c r="D153" s="63"/>
      <c r="E153" s="64"/>
      <c r="F153" s="26"/>
      <c r="G153" s="68"/>
      <c r="H153" s="69"/>
      <c r="I153" s="69"/>
      <c r="J153" s="69"/>
      <c r="K153" s="69"/>
      <c r="L153" s="69" t="str">
        <f t="shared" si="28"/>
        <v>-x-</v>
      </c>
      <c r="M153" s="70" t="str">
        <f t="shared" si="29"/>
        <v>-x-</v>
      </c>
      <c r="N153" s="26"/>
      <c r="O153" s="68"/>
      <c r="P153" s="69"/>
      <c r="Q153" s="69"/>
      <c r="R153" s="69"/>
      <c r="S153" s="69"/>
      <c r="T153" s="69" t="str">
        <f t="shared" si="30"/>
        <v>-x-</v>
      </c>
      <c r="U153" s="70" t="str">
        <f t="shared" si="31"/>
        <v>-x-</v>
      </c>
      <c r="V153" s="26"/>
      <c r="W153" s="77"/>
      <c r="X153" s="78"/>
      <c r="Y153" s="78"/>
      <c r="Z153" s="78"/>
      <c r="AA153" s="78"/>
      <c r="AB153" s="78" t="str">
        <f t="shared" si="32"/>
        <v>-x-</v>
      </c>
      <c r="AC153" s="79" t="str">
        <f t="shared" si="33"/>
        <v>-x-</v>
      </c>
      <c r="AD153" s="26"/>
      <c r="AE153" s="68"/>
      <c r="AF153" s="69"/>
      <c r="AG153" s="69"/>
      <c r="AH153" s="69"/>
      <c r="AI153" s="69"/>
      <c r="AJ153" s="69" t="str">
        <f t="shared" si="34"/>
        <v>-x-</v>
      </c>
      <c r="AK153" s="84" t="str">
        <f t="shared" si="37"/>
        <v>-x-</v>
      </c>
      <c r="AL153" s="70" t="str">
        <f t="shared" si="38"/>
        <v>-x-</v>
      </c>
      <c r="AM153" s="26"/>
      <c r="AN153" s="68"/>
      <c r="AO153" s="69"/>
      <c r="AP153" s="69"/>
      <c r="AQ153" s="69"/>
      <c r="AR153" s="69"/>
      <c r="AS153" s="69" t="str">
        <f t="shared" si="35"/>
        <v>-x-</v>
      </c>
      <c r="AT153" s="70" t="str">
        <f t="shared" si="36"/>
        <v>-x-</v>
      </c>
      <c r="AU153" s="26"/>
      <c r="AV153" s="88"/>
      <c r="AW153" s="89"/>
      <c r="AX153" s="89"/>
      <c r="AY153" s="89"/>
      <c r="AZ153" s="89"/>
      <c r="BA153" s="89" t="str">
        <f t="shared" si="39"/>
        <v>-x-</v>
      </c>
      <c r="BB153" s="90" t="str">
        <f t="shared" si="40"/>
        <v>-x-</v>
      </c>
    </row>
    <row r="154" spans="1:54" s="2" customFormat="1" ht="15.6" x14ac:dyDescent="0.3">
      <c r="A154" s="1"/>
      <c r="B154" s="91"/>
      <c r="C154" s="92"/>
      <c r="D154" s="92"/>
      <c r="E154" s="93"/>
      <c r="F154" s="26"/>
      <c r="G154" s="94"/>
      <c r="H154" s="95"/>
      <c r="I154" s="95"/>
      <c r="J154" s="95"/>
      <c r="K154" s="95"/>
      <c r="L154" s="95" t="str">
        <f t="shared" si="28"/>
        <v>-x-</v>
      </c>
      <c r="M154" s="96" t="str">
        <f t="shared" si="29"/>
        <v>-x-</v>
      </c>
      <c r="N154" s="26"/>
      <c r="O154" s="94"/>
      <c r="P154" s="95"/>
      <c r="Q154" s="95"/>
      <c r="R154" s="95"/>
      <c r="S154" s="95"/>
      <c r="T154" s="95" t="str">
        <f t="shared" si="30"/>
        <v>-x-</v>
      </c>
      <c r="U154" s="96" t="str">
        <f t="shared" si="31"/>
        <v>-x-</v>
      </c>
      <c r="V154" s="26"/>
      <c r="W154" s="97"/>
      <c r="X154" s="98"/>
      <c r="Y154" s="98"/>
      <c r="Z154" s="98"/>
      <c r="AA154" s="98"/>
      <c r="AB154" s="98" t="str">
        <f t="shared" si="32"/>
        <v>-x-</v>
      </c>
      <c r="AC154" s="99" t="str">
        <f t="shared" si="33"/>
        <v>-x-</v>
      </c>
      <c r="AD154" s="26"/>
      <c r="AE154" s="94"/>
      <c r="AF154" s="95"/>
      <c r="AG154" s="95"/>
      <c r="AH154" s="95"/>
      <c r="AI154" s="95"/>
      <c r="AJ154" s="95" t="str">
        <f t="shared" si="34"/>
        <v>-x-</v>
      </c>
      <c r="AK154" s="100" t="str">
        <f t="shared" si="37"/>
        <v>-x-</v>
      </c>
      <c r="AL154" s="96" t="str">
        <f t="shared" si="38"/>
        <v>-x-</v>
      </c>
      <c r="AM154" s="26"/>
      <c r="AN154" s="94"/>
      <c r="AO154" s="95"/>
      <c r="AP154" s="95"/>
      <c r="AQ154" s="95"/>
      <c r="AR154" s="95"/>
      <c r="AS154" s="95" t="str">
        <f t="shared" si="35"/>
        <v>-x-</v>
      </c>
      <c r="AT154" s="96" t="str">
        <f t="shared" si="36"/>
        <v>-x-</v>
      </c>
      <c r="AU154" s="26"/>
      <c r="AV154" s="101"/>
      <c r="AW154" s="102"/>
      <c r="AX154" s="102"/>
      <c r="AY154" s="102"/>
      <c r="AZ154" s="102"/>
      <c r="BA154" s="102" t="str">
        <f t="shared" si="39"/>
        <v>-x-</v>
      </c>
      <c r="BB154" s="103" t="str">
        <f t="shared" si="40"/>
        <v>-x-</v>
      </c>
    </row>
    <row r="155" spans="1:54" s="2" customFormat="1" ht="15.6" x14ac:dyDescent="0.3">
      <c r="A155" s="1"/>
      <c r="B155" s="62"/>
      <c r="C155" s="63"/>
      <c r="D155" s="63"/>
      <c r="E155" s="64"/>
      <c r="F155" s="26"/>
      <c r="G155" s="68"/>
      <c r="H155" s="69"/>
      <c r="I155" s="69"/>
      <c r="J155" s="69"/>
      <c r="K155" s="69"/>
      <c r="L155" s="69" t="str">
        <f t="shared" si="28"/>
        <v>-x-</v>
      </c>
      <c r="M155" s="70" t="str">
        <f t="shared" si="29"/>
        <v>-x-</v>
      </c>
      <c r="N155" s="26"/>
      <c r="O155" s="68"/>
      <c r="P155" s="69"/>
      <c r="Q155" s="69"/>
      <c r="R155" s="69"/>
      <c r="S155" s="69"/>
      <c r="T155" s="69" t="str">
        <f t="shared" si="30"/>
        <v>-x-</v>
      </c>
      <c r="U155" s="70" t="str">
        <f t="shared" si="31"/>
        <v>-x-</v>
      </c>
      <c r="V155" s="26"/>
      <c r="W155" s="77"/>
      <c r="X155" s="78"/>
      <c r="Y155" s="78"/>
      <c r="Z155" s="78"/>
      <c r="AA155" s="78"/>
      <c r="AB155" s="78" t="str">
        <f t="shared" si="32"/>
        <v>-x-</v>
      </c>
      <c r="AC155" s="79" t="str">
        <f t="shared" si="33"/>
        <v>-x-</v>
      </c>
      <c r="AD155" s="26"/>
      <c r="AE155" s="68"/>
      <c r="AF155" s="69"/>
      <c r="AG155" s="69"/>
      <c r="AH155" s="69"/>
      <c r="AI155" s="69"/>
      <c r="AJ155" s="69" t="str">
        <f t="shared" si="34"/>
        <v>-x-</v>
      </c>
      <c r="AK155" s="84" t="str">
        <f t="shared" si="37"/>
        <v>-x-</v>
      </c>
      <c r="AL155" s="70" t="str">
        <f t="shared" si="38"/>
        <v>-x-</v>
      </c>
      <c r="AM155" s="26"/>
      <c r="AN155" s="68"/>
      <c r="AO155" s="69"/>
      <c r="AP155" s="69"/>
      <c r="AQ155" s="69"/>
      <c r="AR155" s="69"/>
      <c r="AS155" s="69" t="str">
        <f t="shared" si="35"/>
        <v>-x-</v>
      </c>
      <c r="AT155" s="70" t="str">
        <f t="shared" si="36"/>
        <v>-x-</v>
      </c>
      <c r="AU155" s="26"/>
      <c r="AV155" s="88"/>
      <c r="AW155" s="89"/>
      <c r="AX155" s="89"/>
      <c r="AY155" s="89"/>
      <c r="AZ155" s="89"/>
      <c r="BA155" s="89" t="str">
        <f t="shared" si="39"/>
        <v>-x-</v>
      </c>
      <c r="BB155" s="90" t="str">
        <f t="shared" si="40"/>
        <v>-x-</v>
      </c>
    </row>
    <row r="156" spans="1:54" s="2" customFormat="1" ht="15.6" x14ac:dyDescent="0.3">
      <c r="A156" s="1"/>
      <c r="B156" s="91"/>
      <c r="C156" s="92"/>
      <c r="D156" s="92"/>
      <c r="E156" s="93"/>
      <c r="F156" s="26"/>
      <c r="G156" s="94"/>
      <c r="H156" s="95"/>
      <c r="I156" s="95"/>
      <c r="J156" s="95"/>
      <c r="K156" s="95"/>
      <c r="L156" s="95" t="str">
        <f t="shared" si="28"/>
        <v>-x-</v>
      </c>
      <c r="M156" s="96" t="str">
        <f t="shared" si="29"/>
        <v>-x-</v>
      </c>
      <c r="N156" s="26"/>
      <c r="O156" s="94"/>
      <c r="P156" s="95"/>
      <c r="Q156" s="95"/>
      <c r="R156" s="95"/>
      <c r="S156" s="95"/>
      <c r="T156" s="95" t="str">
        <f t="shared" si="30"/>
        <v>-x-</v>
      </c>
      <c r="U156" s="96" t="str">
        <f t="shared" si="31"/>
        <v>-x-</v>
      </c>
      <c r="V156" s="26"/>
      <c r="W156" s="97"/>
      <c r="X156" s="98"/>
      <c r="Y156" s="98"/>
      <c r="Z156" s="98"/>
      <c r="AA156" s="98"/>
      <c r="AB156" s="98" t="str">
        <f t="shared" si="32"/>
        <v>-x-</v>
      </c>
      <c r="AC156" s="99" t="str">
        <f t="shared" si="33"/>
        <v>-x-</v>
      </c>
      <c r="AD156" s="26"/>
      <c r="AE156" s="94"/>
      <c r="AF156" s="95"/>
      <c r="AG156" s="95"/>
      <c r="AH156" s="95"/>
      <c r="AI156" s="95"/>
      <c r="AJ156" s="95" t="str">
        <f t="shared" si="34"/>
        <v>-x-</v>
      </c>
      <c r="AK156" s="100" t="str">
        <f t="shared" si="37"/>
        <v>-x-</v>
      </c>
      <c r="AL156" s="96" t="str">
        <f t="shared" si="38"/>
        <v>-x-</v>
      </c>
      <c r="AM156" s="26"/>
      <c r="AN156" s="94"/>
      <c r="AO156" s="95"/>
      <c r="AP156" s="95"/>
      <c r="AQ156" s="95"/>
      <c r="AR156" s="95"/>
      <c r="AS156" s="95" t="str">
        <f t="shared" si="35"/>
        <v>-x-</v>
      </c>
      <c r="AT156" s="96" t="str">
        <f t="shared" si="36"/>
        <v>-x-</v>
      </c>
      <c r="AU156" s="26"/>
      <c r="AV156" s="101"/>
      <c r="AW156" s="102"/>
      <c r="AX156" s="102"/>
      <c r="AY156" s="102"/>
      <c r="AZ156" s="102"/>
      <c r="BA156" s="102" t="str">
        <f t="shared" si="39"/>
        <v>-x-</v>
      </c>
      <c r="BB156" s="103" t="str">
        <f t="shared" si="40"/>
        <v>-x-</v>
      </c>
    </row>
    <row r="157" spans="1:54" s="2" customFormat="1" ht="15.6" x14ac:dyDescent="0.3">
      <c r="A157" s="1"/>
      <c r="B157" s="62"/>
      <c r="C157" s="63"/>
      <c r="D157" s="63"/>
      <c r="E157" s="64"/>
      <c r="F157" s="26"/>
      <c r="G157" s="68"/>
      <c r="H157" s="69"/>
      <c r="I157" s="69"/>
      <c r="J157" s="69"/>
      <c r="K157" s="69"/>
      <c r="L157" s="69" t="str">
        <f t="shared" si="28"/>
        <v>-x-</v>
      </c>
      <c r="M157" s="70" t="str">
        <f t="shared" si="29"/>
        <v>-x-</v>
      </c>
      <c r="N157" s="26"/>
      <c r="O157" s="68"/>
      <c r="P157" s="69"/>
      <c r="Q157" s="69"/>
      <c r="R157" s="69"/>
      <c r="S157" s="69"/>
      <c r="T157" s="69" t="str">
        <f t="shared" si="30"/>
        <v>-x-</v>
      </c>
      <c r="U157" s="70" t="str">
        <f t="shared" si="31"/>
        <v>-x-</v>
      </c>
      <c r="V157" s="26"/>
      <c r="W157" s="77"/>
      <c r="X157" s="78"/>
      <c r="Y157" s="78"/>
      <c r="Z157" s="78"/>
      <c r="AA157" s="78"/>
      <c r="AB157" s="78" t="str">
        <f t="shared" si="32"/>
        <v>-x-</v>
      </c>
      <c r="AC157" s="79" t="str">
        <f t="shared" si="33"/>
        <v>-x-</v>
      </c>
      <c r="AD157" s="26"/>
      <c r="AE157" s="68"/>
      <c r="AF157" s="69"/>
      <c r="AG157" s="69"/>
      <c r="AH157" s="69"/>
      <c r="AI157" s="69"/>
      <c r="AJ157" s="69" t="str">
        <f t="shared" si="34"/>
        <v>-x-</v>
      </c>
      <c r="AK157" s="84" t="str">
        <f t="shared" si="37"/>
        <v>-x-</v>
      </c>
      <c r="AL157" s="70" t="str">
        <f t="shared" si="38"/>
        <v>-x-</v>
      </c>
      <c r="AM157" s="26"/>
      <c r="AN157" s="68"/>
      <c r="AO157" s="69"/>
      <c r="AP157" s="69"/>
      <c r="AQ157" s="69"/>
      <c r="AR157" s="69"/>
      <c r="AS157" s="69" t="str">
        <f t="shared" si="35"/>
        <v>-x-</v>
      </c>
      <c r="AT157" s="70" t="str">
        <f t="shared" si="36"/>
        <v>-x-</v>
      </c>
      <c r="AU157" s="26"/>
      <c r="AV157" s="88"/>
      <c r="AW157" s="89"/>
      <c r="AX157" s="89"/>
      <c r="AY157" s="89"/>
      <c r="AZ157" s="89"/>
      <c r="BA157" s="89" t="str">
        <f t="shared" si="39"/>
        <v>-x-</v>
      </c>
      <c r="BB157" s="90" t="str">
        <f t="shared" si="40"/>
        <v>-x-</v>
      </c>
    </row>
    <row r="158" spans="1:54" s="2" customFormat="1" ht="15.6" x14ac:dyDescent="0.3">
      <c r="A158" s="1"/>
      <c r="B158" s="91"/>
      <c r="C158" s="92"/>
      <c r="D158" s="92"/>
      <c r="E158" s="93"/>
      <c r="F158" s="26"/>
      <c r="G158" s="94"/>
      <c r="H158" s="95"/>
      <c r="I158" s="95"/>
      <c r="J158" s="95"/>
      <c r="K158" s="95"/>
      <c r="L158" s="95" t="str">
        <f t="shared" si="28"/>
        <v>-x-</v>
      </c>
      <c r="M158" s="96" t="str">
        <f t="shared" si="29"/>
        <v>-x-</v>
      </c>
      <c r="N158" s="26"/>
      <c r="O158" s="94"/>
      <c r="P158" s="95"/>
      <c r="Q158" s="95"/>
      <c r="R158" s="95"/>
      <c r="S158" s="95"/>
      <c r="T158" s="95" t="str">
        <f t="shared" si="30"/>
        <v>-x-</v>
      </c>
      <c r="U158" s="96" t="str">
        <f t="shared" si="31"/>
        <v>-x-</v>
      </c>
      <c r="V158" s="26"/>
      <c r="W158" s="97"/>
      <c r="X158" s="98"/>
      <c r="Y158" s="98"/>
      <c r="Z158" s="98"/>
      <c r="AA158" s="98"/>
      <c r="AB158" s="98" t="str">
        <f t="shared" si="32"/>
        <v>-x-</v>
      </c>
      <c r="AC158" s="99" t="str">
        <f t="shared" si="33"/>
        <v>-x-</v>
      </c>
      <c r="AD158" s="26"/>
      <c r="AE158" s="94"/>
      <c r="AF158" s="95"/>
      <c r="AG158" s="95"/>
      <c r="AH158" s="95"/>
      <c r="AI158" s="95"/>
      <c r="AJ158" s="95" t="str">
        <f t="shared" si="34"/>
        <v>-x-</v>
      </c>
      <c r="AK158" s="100" t="str">
        <f t="shared" si="37"/>
        <v>-x-</v>
      </c>
      <c r="AL158" s="96" t="str">
        <f t="shared" si="38"/>
        <v>-x-</v>
      </c>
      <c r="AM158" s="26"/>
      <c r="AN158" s="94"/>
      <c r="AO158" s="95"/>
      <c r="AP158" s="95"/>
      <c r="AQ158" s="95"/>
      <c r="AR158" s="95"/>
      <c r="AS158" s="95" t="str">
        <f t="shared" si="35"/>
        <v>-x-</v>
      </c>
      <c r="AT158" s="96" t="str">
        <f t="shared" si="36"/>
        <v>-x-</v>
      </c>
      <c r="AU158" s="26"/>
      <c r="AV158" s="101"/>
      <c r="AW158" s="102"/>
      <c r="AX158" s="102"/>
      <c r="AY158" s="102"/>
      <c r="AZ158" s="102"/>
      <c r="BA158" s="102" t="str">
        <f t="shared" si="39"/>
        <v>-x-</v>
      </c>
      <c r="BB158" s="103" t="str">
        <f t="shared" si="40"/>
        <v>-x-</v>
      </c>
    </row>
    <row r="159" spans="1:54" s="2" customFormat="1" ht="15.6" x14ac:dyDescent="0.3">
      <c r="A159" s="1"/>
      <c r="B159" s="62"/>
      <c r="C159" s="63"/>
      <c r="D159" s="63"/>
      <c r="E159" s="64"/>
      <c r="F159" s="26"/>
      <c r="G159" s="68"/>
      <c r="H159" s="69"/>
      <c r="I159" s="69"/>
      <c r="J159" s="69"/>
      <c r="K159" s="69"/>
      <c r="L159" s="69" t="str">
        <f t="shared" si="28"/>
        <v>-x-</v>
      </c>
      <c r="M159" s="70" t="str">
        <f t="shared" si="29"/>
        <v>-x-</v>
      </c>
      <c r="N159" s="26"/>
      <c r="O159" s="68"/>
      <c r="P159" s="69"/>
      <c r="Q159" s="69"/>
      <c r="R159" s="69"/>
      <c r="S159" s="69"/>
      <c r="T159" s="69" t="str">
        <f t="shared" si="30"/>
        <v>-x-</v>
      </c>
      <c r="U159" s="70" t="str">
        <f t="shared" si="31"/>
        <v>-x-</v>
      </c>
      <c r="V159" s="26"/>
      <c r="W159" s="77"/>
      <c r="X159" s="78"/>
      <c r="Y159" s="78"/>
      <c r="Z159" s="78"/>
      <c r="AA159" s="78"/>
      <c r="AB159" s="78" t="str">
        <f t="shared" si="32"/>
        <v>-x-</v>
      </c>
      <c r="AC159" s="79" t="str">
        <f t="shared" si="33"/>
        <v>-x-</v>
      </c>
      <c r="AD159" s="26"/>
      <c r="AE159" s="68"/>
      <c r="AF159" s="69"/>
      <c r="AG159" s="69"/>
      <c r="AH159" s="69"/>
      <c r="AI159" s="69"/>
      <c r="AJ159" s="69" t="str">
        <f t="shared" si="34"/>
        <v>-x-</v>
      </c>
      <c r="AK159" s="84" t="str">
        <f t="shared" si="37"/>
        <v>-x-</v>
      </c>
      <c r="AL159" s="70" t="str">
        <f t="shared" si="38"/>
        <v>-x-</v>
      </c>
      <c r="AM159" s="26"/>
      <c r="AN159" s="68"/>
      <c r="AO159" s="69"/>
      <c r="AP159" s="69"/>
      <c r="AQ159" s="69"/>
      <c r="AR159" s="69"/>
      <c r="AS159" s="69" t="str">
        <f t="shared" si="35"/>
        <v>-x-</v>
      </c>
      <c r="AT159" s="70" t="str">
        <f t="shared" si="36"/>
        <v>-x-</v>
      </c>
      <c r="AU159" s="26"/>
      <c r="AV159" s="88"/>
      <c r="AW159" s="89"/>
      <c r="AX159" s="89"/>
      <c r="AY159" s="89"/>
      <c r="AZ159" s="89"/>
      <c r="BA159" s="89" t="str">
        <f t="shared" si="39"/>
        <v>-x-</v>
      </c>
      <c r="BB159" s="90" t="str">
        <f t="shared" si="40"/>
        <v>-x-</v>
      </c>
    </row>
    <row r="160" spans="1:54" s="2" customFormat="1" ht="15.6" x14ac:dyDescent="0.3">
      <c r="A160" s="1"/>
      <c r="B160" s="91"/>
      <c r="C160" s="92"/>
      <c r="D160" s="92"/>
      <c r="E160" s="93"/>
      <c r="F160" s="26"/>
      <c r="G160" s="94"/>
      <c r="H160" s="95"/>
      <c r="I160" s="95"/>
      <c r="J160" s="95"/>
      <c r="K160" s="95"/>
      <c r="L160" s="95" t="str">
        <f t="shared" si="28"/>
        <v>-x-</v>
      </c>
      <c r="M160" s="96" t="str">
        <f t="shared" si="29"/>
        <v>-x-</v>
      </c>
      <c r="N160" s="26"/>
      <c r="O160" s="94"/>
      <c r="P160" s="95"/>
      <c r="Q160" s="95"/>
      <c r="R160" s="95"/>
      <c r="S160" s="95"/>
      <c r="T160" s="95" t="str">
        <f t="shared" si="30"/>
        <v>-x-</v>
      </c>
      <c r="U160" s="96" t="str">
        <f t="shared" si="31"/>
        <v>-x-</v>
      </c>
      <c r="V160" s="26"/>
      <c r="W160" s="97"/>
      <c r="X160" s="98"/>
      <c r="Y160" s="98"/>
      <c r="Z160" s="98"/>
      <c r="AA160" s="98"/>
      <c r="AB160" s="98" t="str">
        <f t="shared" si="32"/>
        <v>-x-</v>
      </c>
      <c r="AC160" s="99" t="str">
        <f t="shared" si="33"/>
        <v>-x-</v>
      </c>
      <c r="AD160" s="26"/>
      <c r="AE160" s="94"/>
      <c r="AF160" s="95"/>
      <c r="AG160" s="95"/>
      <c r="AH160" s="95"/>
      <c r="AI160" s="95"/>
      <c r="AJ160" s="95" t="str">
        <f t="shared" si="34"/>
        <v>-x-</v>
      </c>
      <c r="AK160" s="100" t="str">
        <f t="shared" si="37"/>
        <v>-x-</v>
      </c>
      <c r="AL160" s="96" t="str">
        <f t="shared" si="38"/>
        <v>-x-</v>
      </c>
      <c r="AM160" s="26"/>
      <c r="AN160" s="94"/>
      <c r="AO160" s="95"/>
      <c r="AP160" s="95"/>
      <c r="AQ160" s="95"/>
      <c r="AR160" s="95"/>
      <c r="AS160" s="95" t="str">
        <f t="shared" si="35"/>
        <v>-x-</v>
      </c>
      <c r="AT160" s="96" t="str">
        <f t="shared" si="36"/>
        <v>-x-</v>
      </c>
      <c r="AU160" s="26"/>
      <c r="AV160" s="101"/>
      <c r="AW160" s="102"/>
      <c r="AX160" s="102"/>
      <c r="AY160" s="102"/>
      <c r="AZ160" s="102"/>
      <c r="BA160" s="102" t="str">
        <f t="shared" si="39"/>
        <v>-x-</v>
      </c>
      <c r="BB160" s="103" t="str">
        <f t="shared" si="40"/>
        <v>-x-</v>
      </c>
    </row>
    <row r="161" spans="1:54" s="2" customFormat="1" ht="15.6" x14ac:dyDescent="0.3">
      <c r="A161" s="1"/>
      <c r="B161" s="62"/>
      <c r="C161" s="63"/>
      <c r="D161" s="63"/>
      <c r="E161" s="64"/>
      <c r="F161" s="26"/>
      <c r="G161" s="68"/>
      <c r="H161" s="69"/>
      <c r="I161" s="69"/>
      <c r="J161" s="69"/>
      <c r="K161" s="69"/>
      <c r="L161" s="69" t="str">
        <f t="shared" si="28"/>
        <v>-x-</v>
      </c>
      <c r="M161" s="70" t="str">
        <f t="shared" si="29"/>
        <v>-x-</v>
      </c>
      <c r="N161" s="26"/>
      <c r="O161" s="68"/>
      <c r="P161" s="69"/>
      <c r="Q161" s="69"/>
      <c r="R161" s="69"/>
      <c r="S161" s="69"/>
      <c r="T161" s="69" t="str">
        <f t="shared" si="30"/>
        <v>-x-</v>
      </c>
      <c r="U161" s="70" t="str">
        <f t="shared" si="31"/>
        <v>-x-</v>
      </c>
      <c r="V161" s="26"/>
      <c r="W161" s="77"/>
      <c r="X161" s="78"/>
      <c r="Y161" s="78"/>
      <c r="Z161" s="78"/>
      <c r="AA161" s="78"/>
      <c r="AB161" s="78" t="str">
        <f t="shared" si="32"/>
        <v>-x-</v>
      </c>
      <c r="AC161" s="79" t="str">
        <f t="shared" si="33"/>
        <v>-x-</v>
      </c>
      <c r="AD161" s="26"/>
      <c r="AE161" s="68"/>
      <c r="AF161" s="69"/>
      <c r="AG161" s="69"/>
      <c r="AH161" s="69"/>
      <c r="AI161" s="69"/>
      <c r="AJ161" s="69" t="str">
        <f t="shared" si="34"/>
        <v>-x-</v>
      </c>
      <c r="AK161" s="84" t="str">
        <f t="shared" si="37"/>
        <v>-x-</v>
      </c>
      <c r="AL161" s="70" t="str">
        <f t="shared" si="38"/>
        <v>-x-</v>
      </c>
      <c r="AM161" s="26"/>
      <c r="AN161" s="68"/>
      <c r="AO161" s="69"/>
      <c r="AP161" s="69"/>
      <c r="AQ161" s="69"/>
      <c r="AR161" s="69"/>
      <c r="AS161" s="69" t="str">
        <f t="shared" si="35"/>
        <v>-x-</v>
      </c>
      <c r="AT161" s="70" t="str">
        <f t="shared" si="36"/>
        <v>-x-</v>
      </c>
      <c r="AU161" s="26"/>
      <c r="AV161" s="88"/>
      <c r="AW161" s="89"/>
      <c r="AX161" s="89"/>
      <c r="AY161" s="89"/>
      <c r="AZ161" s="89"/>
      <c r="BA161" s="89" t="str">
        <f t="shared" si="39"/>
        <v>-x-</v>
      </c>
      <c r="BB161" s="90" t="str">
        <f t="shared" si="40"/>
        <v>-x-</v>
      </c>
    </row>
    <row r="162" spans="1:54" s="2" customFormat="1" ht="15.6" x14ac:dyDescent="0.3">
      <c r="A162" s="1"/>
      <c r="B162" s="91"/>
      <c r="C162" s="92"/>
      <c r="D162" s="92"/>
      <c r="E162" s="93"/>
      <c r="F162" s="26"/>
      <c r="G162" s="94"/>
      <c r="H162" s="95"/>
      <c r="I162" s="95"/>
      <c r="J162" s="95"/>
      <c r="K162" s="95"/>
      <c r="L162" s="95" t="str">
        <f t="shared" si="28"/>
        <v>-x-</v>
      </c>
      <c r="M162" s="96" t="str">
        <f t="shared" si="29"/>
        <v>-x-</v>
      </c>
      <c r="N162" s="26"/>
      <c r="O162" s="94"/>
      <c r="P162" s="95"/>
      <c r="Q162" s="95"/>
      <c r="R162" s="95"/>
      <c r="S162" s="95"/>
      <c r="T162" s="95" t="str">
        <f t="shared" si="30"/>
        <v>-x-</v>
      </c>
      <c r="U162" s="96" t="str">
        <f t="shared" si="31"/>
        <v>-x-</v>
      </c>
      <c r="V162" s="26"/>
      <c r="W162" s="97"/>
      <c r="X162" s="98"/>
      <c r="Y162" s="98"/>
      <c r="Z162" s="98"/>
      <c r="AA162" s="98"/>
      <c r="AB162" s="98" t="str">
        <f t="shared" si="32"/>
        <v>-x-</v>
      </c>
      <c r="AC162" s="99" t="str">
        <f t="shared" si="33"/>
        <v>-x-</v>
      </c>
      <c r="AD162" s="26"/>
      <c r="AE162" s="94"/>
      <c r="AF162" s="95"/>
      <c r="AG162" s="95"/>
      <c r="AH162" s="95"/>
      <c r="AI162" s="95"/>
      <c r="AJ162" s="95" t="str">
        <f t="shared" si="34"/>
        <v>-x-</v>
      </c>
      <c r="AK162" s="100" t="str">
        <f t="shared" si="37"/>
        <v>-x-</v>
      </c>
      <c r="AL162" s="96" t="str">
        <f t="shared" si="38"/>
        <v>-x-</v>
      </c>
      <c r="AM162" s="26"/>
      <c r="AN162" s="94"/>
      <c r="AO162" s="95"/>
      <c r="AP162" s="95"/>
      <c r="AQ162" s="95"/>
      <c r="AR162" s="95"/>
      <c r="AS162" s="95" t="str">
        <f t="shared" si="35"/>
        <v>-x-</v>
      </c>
      <c r="AT162" s="96" t="str">
        <f t="shared" si="36"/>
        <v>-x-</v>
      </c>
      <c r="AU162" s="26"/>
      <c r="AV162" s="101"/>
      <c r="AW162" s="102"/>
      <c r="AX162" s="102"/>
      <c r="AY162" s="102"/>
      <c r="AZ162" s="102"/>
      <c r="BA162" s="102" t="str">
        <f t="shared" si="39"/>
        <v>-x-</v>
      </c>
      <c r="BB162" s="103" t="str">
        <f t="shared" si="40"/>
        <v>-x-</v>
      </c>
    </row>
    <row r="163" spans="1:54" s="2" customFormat="1" ht="15.6" x14ac:dyDescent="0.3">
      <c r="A163" s="1"/>
      <c r="B163" s="62"/>
      <c r="C163" s="63"/>
      <c r="D163" s="63"/>
      <c r="E163" s="64"/>
      <c r="F163" s="26"/>
      <c r="G163" s="68"/>
      <c r="H163" s="69"/>
      <c r="I163" s="69"/>
      <c r="J163" s="69"/>
      <c r="K163" s="69"/>
      <c r="L163" s="69" t="str">
        <f t="shared" si="28"/>
        <v>-x-</v>
      </c>
      <c r="M163" s="70" t="str">
        <f t="shared" si="29"/>
        <v>-x-</v>
      </c>
      <c r="N163" s="26"/>
      <c r="O163" s="68"/>
      <c r="P163" s="69"/>
      <c r="Q163" s="69"/>
      <c r="R163" s="69"/>
      <c r="S163" s="69"/>
      <c r="T163" s="69" t="str">
        <f t="shared" si="30"/>
        <v>-x-</v>
      </c>
      <c r="U163" s="70" t="str">
        <f t="shared" si="31"/>
        <v>-x-</v>
      </c>
      <c r="V163" s="26"/>
      <c r="W163" s="77"/>
      <c r="X163" s="78"/>
      <c r="Y163" s="78"/>
      <c r="Z163" s="78"/>
      <c r="AA163" s="78"/>
      <c r="AB163" s="78" t="str">
        <f t="shared" si="32"/>
        <v>-x-</v>
      </c>
      <c r="AC163" s="79" t="str">
        <f t="shared" si="33"/>
        <v>-x-</v>
      </c>
      <c r="AD163" s="26"/>
      <c r="AE163" s="68"/>
      <c r="AF163" s="69"/>
      <c r="AG163" s="69"/>
      <c r="AH163" s="69"/>
      <c r="AI163" s="69"/>
      <c r="AJ163" s="69" t="str">
        <f t="shared" si="34"/>
        <v>-x-</v>
      </c>
      <c r="AK163" s="84" t="str">
        <f t="shared" si="37"/>
        <v>-x-</v>
      </c>
      <c r="AL163" s="70" t="str">
        <f t="shared" si="38"/>
        <v>-x-</v>
      </c>
      <c r="AM163" s="26"/>
      <c r="AN163" s="68"/>
      <c r="AO163" s="69"/>
      <c r="AP163" s="69"/>
      <c r="AQ163" s="69"/>
      <c r="AR163" s="69"/>
      <c r="AS163" s="69" t="str">
        <f t="shared" si="35"/>
        <v>-x-</v>
      </c>
      <c r="AT163" s="70" t="str">
        <f t="shared" si="36"/>
        <v>-x-</v>
      </c>
      <c r="AU163" s="26"/>
      <c r="AV163" s="88"/>
      <c r="AW163" s="89"/>
      <c r="AX163" s="89"/>
      <c r="AY163" s="89"/>
      <c r="AZ163" s="89"/>
      <c r="BA163" s="89" t="str">
        <f t="shared" si="39"/>
        <v>-x-</v>
      </c>
      <c r="BB163" s="90" t="str">
        <f t="shared" si="40"/>
        <v>-x-</v>
      </c>
    </row>
    <row r="164" spans="1:54" s="2" customFormat="1" ht="15.6" x14ac:dyDescent="0.3">
      <c r="A164" s="1"/>
      <c r="B164" s="91"/>
      <c r="C164" s="92"/>
      <c r="D164" s="92"/>
      <c r="E164" s="93"/>
      <c r="F164" s="26"/>
      <c r="G164" s="94"/>
      <c r="H164" s="95"/>
      <c r="I164" s="95"/>
      <c r="J164" s="95"/>
      <c r="K164" s="95"/>
      <c r="L164" s="95" t="str">
        <f t="shared" si="28"/>
        <v>-x-</v>
      </c>
      <c r="M164" s="96" t="str">
        <f t="shared" si="29"/>
        <v>-x-</v>
      </c>
      <c r="N164" s="26"/>
      <c r="O164" s="94"/>
      <c r="P164" s="95"/>
      <c r="Q164" s="95"/>
      <c r="R164" s="95"/>
      <c r="S164" s="95"/>
      <c r="T164" s="95" t="str">
        <f t="shared" si="30"/>
        <v>-x-</v>
      </c>
      <c r="U164" s="96" t="str">
        <f t="shared" si="31"/>
        <v>-x-</v>
      </c>
      <c r="V164" s="26"/>
      <c r="W164" s="97"/>
      <c r="X164" s="98"/>
      <c r="Y164" s="98"/>
      <c r="Z164" s="98"/>
      <c r="AA164" s="98"/>
      <c r="AB164" s="98" t="str">
        <f t="shared" si="32"/>
        <v>-x-</v>
      </c>
      <c r="AC164" s="99" t="str">
        <f t="shared" si="33"/>
        <v>-x-</v>
      </c>
      <c r="AD164" s="26"/>
      <c r="AE164" s="94"/>
      <c r="AF164" s="95"/>
      <c r="AG164" s="95"/>
      <c r="AH164" s="95"/>
      <c r="AI164" s="95"/>
      <c r="AJ164" s="95" t="str">
        <f t="shared" si="34"/>
        <v>-x-</v>
      </c>
      <c r="AK164" s="100" t="str">
        <f t="shared" si="37"/>
        <v>-x-</v>
      </c>
      <c r="AL164" s="96" t="str">
        <f t="shared" si="38"/>
        <v>-x-</v>
      </c>
      <c r="AM164" s="26"/>
      <c r="AN164" s="94"/>
      <c r="AO164" s="95"/>
      <c r="AP164" s="95"/>
      <c r="AQ164" s="95"/>
      <c r="AR164" s="95"/>
      <c r="AS164" s="95" t="str">
        <f t="shared" si="35"/>
        <v>-x-</v>
      </c>
      <c r="AT164" s="96" t="str">
        <f t="shared" si="36"/>
        <v>-x-</v>
      </c>
      <c r="AU164" s="26"/>
      <c r="AV164" s="101"/>
      <c r="AW164" s="102"/>
      <c r="AX164" s="102"/>
      <c r="AY164" s="102"/>
      <c r="AZ164" s="102"/>
      <c r="BA164" s="102" t="str">
        <f t="shared" si="39"/>
        <v>-x-</v>
      </c>
      <c r="BB164" s="103" t="str">
        <f t="shared" si="40"/>
        <v>-x-</v>
      </c>
    </row>
    <row r="165" spans="1:54" s="2" customFormat="1" ht="15.6" x14ac:dyDescent="0.3">
      <c r="A165" s="1"/>
      <c r="B165" s="62"/>
      <c r="C165" s="63"/>
      <c r="D165" s="63"/>
      <c r="E165" s="64"/>
      <c r="F165" s="26"/>
      <c r="G165" s="68"/>
      <c r="H165" s="69"/>
      <c r="I165" s="69"/>
      <c r="J165" s="69"/>
      <c r="K165" s="69"/>
      <c r="L165" s="69" t="str">
        <f t="shared" si="28"/>
        <v>-x-</v>
      </c>
      <c r="M165" s="70" t="str">
        <f t="shared" si="29"/>
        <v>-x-</v>
      </c>
      <c r="N165" s="26"/>
      <c r="O165" s="68"/>
      <c r="P165" s="69"/>
      <c r="Q165" s="69"/>
      <c r="R165" s="69"/>
      <c r="S165" s="69"/>
      <c r="T165" s="69" t="str">
        <f t="shared" si="30"/>
        <v>-x-</v>
      </c>
      <c r="U165" s="70" t="str">
        <f t="shared" si="31"/>
        <v>-x-</v>
      </c>
      <c r="V165" s="26"/>
      <c r="W165" s="77"/>
      <c r="X165" s="78"/>
      <c r="Y165" s="78"/>
      <c r="Z165" s="78"/>
      <c r="AA165" s="78"/>
      <c r="AB165" s="78" t="str">
        <f t="shared" si="32"/>
        <v>-x-</v>
      </c>
      <c r="AC165" s="79" t="str">
        <f t="shared" si="33"/>
        <v>-x-</v>
      </c>
      <c r="AD165" s="26"/>
      <c r="AE165" s="68"/>
      <c r="AF165" s="69"/>
      <c r="AG165" s="69"/>
      <c r="AH165" s="69"/>
      <c r="AI165" s="69"/>
      <c r="AJ165" s="69" t="str">
        <f t="shared" si="34"/>
        <v>-x-</v>
      </c>
      <c r="AK165" s="84" t="str">
        <f t="shared" si="37"/>
        <v>-x-</v>
      </c>
      <c r="AL165" s="70" t="str">
        <f t="shared" si="38"/>
        <v>-x-</v>
      </c>
      <c r="AM165" s="26"/>
      <c r="AN165" s="68"/>
      <c r="AO165" s="69"/>
      <c r="AP165" s="69"/>
      <c r="AQ165" s="69"/>
      <c r="AR165" s="69"/>
      <c r="AS165" s="69" t="str">
        <f t="shared" si="35"/>
        <v>-x-</v>
      </c>
      <c r="AT165" s="70" t="str">
        <f t="shared" si="36"/>
        <v>-x-</v>
      </c>
      <c r="AU165" s="26"/>
      <c r="AV165" s="88"/>
      <c r="AW165" s="89"/>
      <c r="AX165" s="89"/>
      <c r="AY165" s="89"/>
      <c r="AZ165" s="89"/>
      <c r="BA165" s="89" t="str">
        <f t="shared" si="39"/>
        <v>-x-</v>
      </c>
      <c r="BB165" s="90" t="str">
        <f t="shared" si="40"/>
        <v>-x-</v>
      </c>
    </row>
    <row r="166" spans="1:54" s="2" customFormat="1" ht="15.6" x14ac:dyDescent="0.3">
      <c r="A166" s="1"/>
      <c r="B166" s="91"/>
      <c r="C166" s="92"/>
      <c r="D166" s="92"/>
      <c r="E166" s="93"/>
      <c r="F166" s="26"/>
      <c r="G166" s="94"/>
      <c r="H166" s="95"/>
      <c r="I166" s="95"/>
      <c r="J166" s="95"/>
      <c r="K166" s="95"/>
      <c r="L166" s="95" t="str">
        <f t="shared" si="28"/>
        <v>-x-</v>
      </c>
      <c r="M166" s="96" t="str">
        <f t="shared" si="29"/>
        <v>-x-</v>
      </c>
      <c r="N166" s="26"/>
      <c r="O166" s="94"/>
      <c r="P166" s="95"/>
      <c r="Q166" s="95"/>
      <c r="R166" s="95"/>
      <c r="S166" s="95"/>
      <c r="T166" s="95" t="str">
        <f t="shared" si="30"/>
        <v>-x-</v>
      </c>
      <c r="U166" s="96" t="str">
        <f t="shared" si="31"/>
        <v>-x-</v>
      </c>
      <c r="V166" s="26"/>
      <c r="W166" s="97"/>
      <c r="X166" s="98"/>
      <c r="Y166" s="98"/>
      <c r="Z166" s="98"/>
      <c r="AA166" s="98"/>
      <c r="AB166" s="98" t="str">
        <f t="shared" si="32"/>
        <v>-x-</v>
      </c>
      <c r="AC166" s="99" t="str">
        <f t="shared" si="33"/>
        <v>-x-</v>
      </c>
      <c r="AD166" s="26"/>
      <c r="AE166" s="94"/>
      <c r="AF166" s="95"/>
      <c r="AG166" s="95"/>
      <c r="AH166" s="95"/>
      <c r="AI166" s="95"/>
      <c r="AJ166" s="95" t="str">
        <f t="shared" si="34"/>
        <v>-x-</v>
      </c>
      <c r="AK166" s="100" t="str">
        <f t="shared" si="37"/>
        <v>-x-</v>
      </c>
      <c r="AL166" s="96" t="str">
        <f t="shared" si="38"/>
        <v>-x-</v>
      </c>
      <c r="AM166" s="26"/>
      <c r="AN166" s="94"/>
      <c r="AO166" s="95"/>
      <c r="AP166" s="95"/>
      <c r="AQ166" s="95"/>
      <c r="AR166" s="95"/>
      <c r="AS166" s="95" t="str">
        <f t="shared" si="35"/>
        <v>-x-</v>
      </c>
      <c r="AT166" s="96" t="str">
        <f t="shared" si="36"/>
        <v>-x-</v>
      </c>
      <c r="AU166" s="26"/>
      <c r="AV166" s="101"/>
      <c r="AW166" s="102"/>
      <c r="AX166" s="102"/>
      <c r="AY166" s="102"/>
      <c r="AZ166" s="102"/>
      <c r="BA166" s="102" t="str">
        <f t="shared" si="39"/>
        <v>-x-</v>
      </c>
      <c r="BB166" s="103" t="str">
        <f t="shared" si="40"/>
        <v>-x-</v>
      </c>
    </row>
    <row r="167" spans="1:54" s="2" customFormat="1" ht="15.6" x14ac:dyDescent="0.3">
      <c r="A167" s="1"/>
      <c r="B167" s="62"/>
      <c r="C167" s="63"/>
      <c r="D167" s="63"/>
      <c r="E167" s="64"/>
      <c r="F167" s="26"/>
      <c r="G167" s="68"/>
      <c r="H167" s="69"/>
      <c r="I167" s="69"/>
      <c r="J167" s="69"/>
      <c r="K167" s="69"/>
      <c r="L167" s="69" t="str">
        <f t="shared" si="28"/>
        <v>-x-</v>
      </c>
      <c r="M167" s="70" t="str">
        <f t="shared" si="29"/>
        <v>-x-</v>
      </c>
      <c r="N167" s="26"/>
      <c r="O167" s="68"/>
      <c r="P167" s="69"/>
      <c r="Q167" s="69"/>
      <c r="R167" s="69"/>
      <c r="S167" s="69"/>
      <c r="T167" s="69" t="str">
        <f t="shared" si="30"/>
        <v>-x-</v>
      </c>
      <c r="U167" s="70" t="str">
        <f t="shared" si="31"/>
        <v>-x-</v>
      </c>
      <c r="V167" s="26"/>
      <c r="W167" s="77"/>
      <c r="X167" s="78"/>
      <c r="Y167" s="78"/>
      <c r="Z167" s="78"/>
      <c r="AA167" s="78"/>
      <c r="AB167" s="78" t="str">
        <f t="shared" si="32"/>
        <v>-x-</v>
      </c>
      <c r="AC167" s="79" t="str">
        <f t="shared" si="33"/>
        <v>-x-</v>
      </c>
      <c r="AD167" s="26"/>
      <c r="AE167" s="68"/>
      <c r="AF167" s="69"/>
      <c r="AG167" s="69"/>
      <c r="AH167" s="69"/>
      <c r="AI167" s="69"/>
      <c r="AJ167" s="69" t="str">
        <f t="shared" si="34"/>
        <v>-x-</v>
      </c>
      <c r="AK167" s="84" t="str">
        <f t="shared" si="37"/>
        <v>-x-</v>
      </c>
      <c r="AL167" s="70" t="str">
        <f t="shared" si="38"/>
        <v>-x-</v>
      </c>
      <c r="AM167" s="26"/>
      <c r="AN167" s="68"/>
      <c r="AO167" s="69"/>
      <c r="AP167" s="69"/>
      <c r="AQ167" s="69"/>
      <c r="AR167" s="69"/>
      <c r="AS167" s="69" t="str">
        <f t="shared" si="35"/>
        <v>-x-</v>
      </c>
      <c r="AT167" s="70" t="str">
        <f t="shared" si="36"/>
        <v>-x-</v>
      </c>
      <c r="AU167" s="26"/>
      <c r="AV167" s="88"/>
      <c r="AW167" s="89"/>
      <c r="AX167" s="89"/>
      <c r="AY167" s="89"/>
      <c r="AZ167" s="89"/>
      <c r="BA167" s="89" t="str">
        <f t="shared" si="39"/>
        <v>-x-</v>
      </c>
      <c r="BB167" s="90" t="str">
        <f t="shared" si="40"/>
        <v>-x-</v>
      </c>
    </row>
    <row r="168" spans="1:54" s="2" customFormat="1" ht="15.6" x14ac:dyDescent="0.3">
      <c r="A168" s="1"/>
      <c r="B168" s="91"/>
      <c r="C168" s="92"/>
      <c r="D168" s="92"/>
      <c r="E168" s="93"/>
      <c r="F168" s="26"/>
      <c r="G168" s="94"/>
      <c r="H168" s="95"/>
      <c r="I168" s="95"/>
      <c r="J168" s="95"/>
      <c r="K168" s="95"/>
      <c r="L168" s="95" t="str">
        <f t="shared" si="28"/>
        <v>-x-</v>
      </c>
      <c r="M168" s="96" t="str">
        <f t="shared" si="29"/>
        <v>-x-</v>
      </c>
      <c r="N168" s="26"/>
      <c r="O168" s="94"/>
      <c r="P168" s="95"/>
      <c r="Q168" s="95"/>
      <c r="R168" s="95"/>
      <c r="S168" s="95"/>
      <c r="T168" s="95" t="str">
        <f t="shared" si="30"/>
        <v>-x-</v>
      </c>
      <c r="U168" s="96" t="str">
        <f t="shared" si="31"/>
        <v>-x-</v>
      </c>
      <c r="V168" s="26"/>
      <c r="W168" s="97"/>
      <c r="X168" s="98"/>
      <c r="Y168" s="98"/>
      <c r="Z168" s="98"/>
      <c r="AA168" s="98"/>
      <c r="AB168" s="98" t="str">
        <f t="shared" si="32"/>
        <v>-x-</v>
      </c>
      <c r="AC168" s="99" t="str">
        <f t="shared" si="33"/>
        <v>-x-</v>
      </c>
      <c r="AD168" s="26"/>
      <c r="AE168" s="94"/>
      <c r="AF168" s="95"/>
      <c r="AG168" s="95"/>
      <c r="AH168" s="95"/>
      <c r="AI168" s="95"/>
      <c r="AJ168" s="95" t="str">
        <f t="shared" si="34"/>
        <v>-x-</v>
      </c>
      <c r="AK168" s="100" t="str">
        <f t="shared" si="37"/>
        <v>-x-</v>
      </c>
      <c r="AL168" s="96" t="str">
        <f t="shared" si="38"/>
        <v>-x-</v>
      </c>
      <c r="AM168" s="26"/>
      <c r="AN168" s="94"/>
      <c r="AO168" s="95"/>
      <c r="AP168" s="95"/>
      <c r="AQ168" s="95"/>
      <c r="AR168" s="95"/>
      <c r="AS168" s="95" t="str">
        <f t="shared" si="35"/>
        <v>-x-</v>
      </c>
      <c r="AT168" s="96" t="str">
        <f t="shared" si="36"/>
        <v>-x-</v>
      </c>
      <c r="AU168" s="26"/>
      <c r="AV168" s="101"/>
      <c r="AW168" s="102"/>
      <c r="AX168" s="102"/>
      <c r="AY168" s="102"/>
      <c r="AZ168" s="102"/>
      <c r="BA168" s="102" t="str">
        <f t="shared" si="39"/>
        <v>-x-</v>
      </c>
      <c r="BB168" s="103" t="str">
        <f t="shared" si="40"/>
        <v>-x-</v>
      </c>
    </row>
    <row r="169" spans="1:54" s="2" customFormat="1" ht="15.6" x14ac:dyDescent="0.3">
      <c r="A169" s="1"/>
      <c r="B169" s="62"/>
      <c r="C169" s="63"/>
      <c r="D169" s="63"/>
      <c r="E169" s="64"/>
      <c r="F169" s="26"/>
      <c r="G169" s="68"/>
      <c r="H169" s="69"/>
      <c r="I169" s="69"/>
      <c r="J169" s="69"/>
      <c r="K169" s="69"/>
      <c r="L169" s="69" t="str">
        <f t="shared" si="28"/>
        <v>-x-</v>
      </c>
      <c r="M169" s="70" t="str">
        <f t="shared" si="29"/>
        <v>-x-</v>
      </c>
      <c r="N169" s="26"/>
      <c r="O169" s="68"/>
      <c r="P169" s="69"/>
      <c r="Q169" s="69"/>
      <c r="R169" s="69"/>
      <c r="S169" s="69"/>
      <c r="T169" s="69" t="str">
        <f t="shared" si="30"/>
        <v>-x-</v>
      </c>
      <c r="U169" s="70" t="str">
        <f t="shared" si="31"/>
        <v>-x-</v>
      </c>
      <c r="V169" s="26"/>
      <c r="W169" s="77"/>
      <c r="X169" s="78"/>
      <c r="Y169" s="78"/>
      <c r="Z169" s="78"/>
      <c r="AA169" s="78"/>
      <c r="AB169" s="78" t="str">
        <f t="shared" si="32"/>
        <v>-x-</v>
      </c>
      <c r="AC169" s="79" t="str">
        <f t="shared" si="33"/>
        <v>-x-</v>
      </c>
      <c r="AD169" s="26"/>
      <c r="AE169" s="68"/>
      <c r="AF169" s="69"/>
      <c r="AG169" s="69"/>
      <c r="AH169" s="69"/>
      <c r="AI169" s="69"/>
      <c r="AJ169" s="69" t="str">
        <f t="shared" si="34"/>
        <v>-x-</v>
      </c>
      <c r="AK169" s="84" t="str">
        <f t="shared" si="37"/>
        <v>-x-</v>
      </c>
      <c r="AL169" s="70" t="str">
        <f t="shared" si="38"/>
        <v>-x-</v>
      </c>
      <c r="AM169" s="26"/>
      <c r="AN169" s="68"/>
      <c r="AO169" s="69"/>
      <c r="AP169" s="69"/>
      <c r="AQ169" s="69"/>
      <c r="AR169" s="69"/>
      <c r="AS169" s="69" t="str">
        <f t="shared" si="35"/>
        <v>-x-</v>
      </c>
      <c r="AT169" s="70" t="str">
        <f t="shared" si="36"/>
        <v>-x-</v>
      </c>
      <c r="AU169" s="26"/>
      <c r="AV169" s="88"/>
      <c r="AW169" s="89"/>
      <c r="AX169" s="89"/>
      <c r="AY169" s="89"/>
      <c r="AZ169" s="89"/>
      <c r="BA169" s="89" t="str">
        <f t="shared" si="39"/>
        <v>-x-</v>
      </c>
      <c r="BB169" s="90" t="str">
        <f t="shared" si="40"/>
        <v>-x-</v>
      </c>
    </row>
    <row r="170" spans="1:54" s="2" customFormat="1" ht="15.6" x14ac:dyDescent="0.3">
      <c r="A170" s="1"/>
      <c r="B170" s="91"/>
      <c r="C170" s="92"/>
      <c r="D170" s="92"/>
      <c r="E170" s="93"/>
      <c r="F170" s="26"/>
      <c r="G170" s="94"/>
      <c r="H170" s="95"/>
      <c r="I170" s="95"/>
      <c r="J170" s="95"/>
      <c r="K170" s="95"/>
      <c r="L170" s="95" t="str">
        <f t="shared" si="28"/>
        <v>-x-</v>
      </c>
      <c r="M170" s="96" t="str">
        <f t="shared" si="29"/>
        <v>-x-</v>
      </c>
      <c r="N170" s="26"/>
      <c r="O170" s="94"/>
      <c r="P170" s="95"/>
      <c r="Q170" s="95"/>
      <c r="R170" s="95"/>
      <c r="S170" s="95"/>
      <c r="T170" s="95" t="str">
        <f t="shared" si="30"/>
        <v>-x-</v>
      </c>
      <c r="U170" s="96" t="str">
        <f t="shared" si="31"/>
        <v>-x-</v>
      </c>
      <c r="V170" s="26"/>
      <c r="W170" s="97"/>
      <c r="X170" s="98"/>
      <c r="Y170" s="98"/>
      <c r="Z170" s="98"/>
      <c r="AA170" s="98"/>
      <c r="AB170" s="98" t="str">
        <f t="shared" si="32"/>
        <v>-x-</v>
      </c>
      <c r="AC170" s="99" t="str">
        <f t="shared" si="33"/>
        <v>-x-</v>
      </c>
      <c r="AD170" s="26"/>
      <c r="AE170" s="94"/>
      <c r="AF170" s="95"/>
      <c r="AG170" s="95"/>
      <c r="AH170" s="95"/>
      <c r="AI170" s="95"/>
      <c r="AJ170" s="95" t="str">
        <f t="shared" si="34"/>
        <v>-x-</v>
      </c>
      <c r="AK170" s="100" t="str">
        <f t="shared" si="37"/>
        <v>-x-</v>
      </c>
      <c r="AL170" s="96" t="str">
        <f t="shared" si="38"/>
        <v>-x-</v>
      </c>
      <c r="AM170" s="26"/>
      <c r="AN170" s="94"/>
      <c r="AO170" s="95"/>
      <c r="AP170" s="95"/>
      <c r="AQ170" s="95"/>
      <c r="AR170" s="95"/>
      <c r="AS170" s="95" t="str">
        <f t="shared" si="35"/>
        <v>-x-</v>
      </c>
      <c r="AT170" s="96" t="str">
        <f t="shared" si="36"/>
        <v>-x-</v>
      </c>
      <c r="AU170" s="26"/>
      <c r="AV170" s="101"/>
      <c r="AW170" s="102"/>
      <c r="AX170" s="102"/>
      <c r="AY170" s="102"/>
      <c r="AZ170" s="102"/>
      <c r="BA170" s="102" t="str">
        <f t="shared" si="39"/>
        <v>-x-</v>
      </c>
      <c r="BB170" s="103" t="str">
        <f t="shared" si="40"/>
        <v>-x-</v>
      </c>
    </row>
    <row r="171" spans="1:54" s="2" customFormat="1" ht="15.6" x14ac:dyDescent="0.3">
      <c r="A171" s="1"/>
      <c r="B171" s="62"/>
      <c r="C171" s="63"/>
      <c r="D171" s="63"/>
      <c r="E171" s="64"/>
      <c r="F171" s="26"/>
      <c r="G171" s="68"/>
      <c r="H171" s="69"/>
      <c r="I171" s="69"/>
      <c r="J171" s="69"/>
      <c r="K171" s="69"/>
      <c r="L171" s="69" t="str">
        <f t="shared" si="28"/>
        <v>-x-</v>
      </c>
      <c r="M171" s="70" t="str">
        <f t="shared" si="29"/>
        <v>-x-</v>
      </c>
      <c r="N171" s="26"/>
      <c r="O171" s="68"/>
      <c r="P171" s="69"/>
      <c r="Q171" s="69"/>
      <c r="R171" s="69"/>
      <c r="S171" s="69"/>
      <c r="T171" s="69" t="str">
        <f t="shared" si="30"/>
        <v>-x-</v>
      </c>
      <c r="U171" s="70" t="str">
        <f t="shared" si="31"/>
        <v>-x-</v>
      </c>
      <c r="V171" s="26"/>
      <c r="W171" s="77"/>
      <c r="X171" s="78"/>
      <c r="Y171" s="78"/>
      <c r="Z171" s="78"/>
      <c r="AA171" s="78"/>
      <c r="AB171" s="78" t="str">
        <f t="shared" si="32"/>
        <v>-x-</v>
      </c>
      <c r="AC171" s="79" t="str">
        <f t="shared" si="33"/>
        <v>-x-</v>
      </c>
      <c r="AD171" s="26"/>
      <c r="AE171" s="68"/>
      <c r="AF171" s="69"/>
      <c r="AG171" s="69"/>
      <c r="AH171" s="69"/>
      <c r="AI171" s="69"/>
      <c r="AJ171" s="69" t="str">
        <f t="shared" si="34"/>
        <v>-x-</v>
      </c>
      <c r="AK171" s="84" t="str">
        <f t="shared" si="37"/>
        <v>-x-</v>
      </c>
      <c r="AL171" s="70" t="str">
        <f t="shared" si="38"/>
        <v>-x-</v>
      </c>
      <c r="AM171" s="26"/>
      <c r="AN171" s="68"/>
      <c r="AO171" s="69"/>
      <c r="AP171" s="69"/>
      <c r="AQ171" s="69"/>
      <c r="AR171" s="69"/>
      <c r="AS171" s="69" t="str">
        <f t="shared" si="35"/>
        <v>-x-</v>
      </c>
      <c r="AT171" s="70" t="str">
        <f t="shared" si="36"/>
        <v>-x-</v>
      </c>
      <c r="AU171" s="26"/>
      <c r="AV171" s="88"/>
      <c r="AW171" s="89"/>
      <c r="AX171" s="89"/>
      <c r="AY171" s="89"/>
      <c r="AZ171" s="89"/>
      <c r="BA171" s="89" t="str">
        <f t="shared" si="39"/>
        <v>-x-</v>
      </c>
      <c r="BB171" s="90" t="str">
        <f t="shared" si="40"/>
        <v>-x-</v>
      </c>
    </row>
    <row r="172" spans="1:54" s="2" customFormat="1" ht="15.6" x14ac:dyDescent="0.3">
      <c r="A172" s="1"/>
      <c r="B172" s="91"/>
      <c r="C172" s="92"/>
      <c r="D172" s="92"/>
      <c r="E172" s="93"/>
      <c r="F172" s="26"/>
      <c r="G172" s="94"/>
      <c r="H172" s="95"/>
      <c r="I172" s="95"/>
      <c r="J172" s="95"/>
      <c r="K172" s="95"/>
      <c r="L172" s="95" t="str">
        <f t="shared" si="28"/>
        <v>-x-</v>
      </c>
      <c r="M172" s="96" t="str">
        <f t="shared" si="29"/>
        <v>-x-</v>
      </c>
      <c r="N172" s="26"/>
      <c r="O172" s="94"/>
      <c r="P172" s="95"/>
      <c r="Q172" s="95"/>
      <c r="R172" s="95"/>
      <c r="S172" s="95"/>
      <c r="T172" s="95" t="str">
        <f t="shared" si="30"/>
        <v>-x-</v>
      </c>
      <c r="U172" s="96" t="str">
        <f t="shared" si="31"/>
        <v>-x-</v>
      </c>
      <c r="V172" s="26"/>
      <c r="W172" s="97"/>
      <c r="X172" s="98"/>
      <c r="Y172" s="98"/>
      <c r="Z172" s="98"/>
      <c r="AA172" s="98"/>
      <c r="AB172" s="98" t="str">
        <f t="shared" si="32"/>
        <v>-x-</v>
      </c>
      <c r="AC172" s="99" t="str">
        <f t="shared" si="33"/>
        <v>-x-</v>
      </c>
      <c r="AD172" s="26"/>
      <c r="AE172" s="94"/>
      <c r="AF172" s="95"/>
      <c r="AG172" s="95"/>
      <c r="AH172" s="95"/>
      <c r="AI172" s="95"/>
      <c r="AJ172" s="95" t="str">
        <f t="shared" si="34"/>
        <v>-x-</v>
      </c>
      <c r="AK172" s="100" t="str">
        <f t="shared" si="37"/>
        <v>-x-</v>
      </c>
      <c r="AL172" s="96" t="str">
        <f t="shared" si="38"/>
        <v>-x-</v>
      </c>
      <c r="AM172" s="26"/>
      <c r="AN172" s="94"/>
      <c r="AO172" s="95"/>
      <c r="AP172" s="95"/>
      <c r="AQ172" s="95"/>
      <c r="AR172" s="95"/>
      <c r="AS172" s="95" t="str">
        <f t="shared" si="35"/>
        <v>-x-</v>
      </c>
      <c r="AT172" s="96" t="str">
        <f t="shared" si="36"/>
        <v>-x-</v>
      </c>
      <c r="AU172" s="26"/>
      <c r="AV172" s="101"/>
      <c r="AW172" s="102"/>
      <c r="AX172" s="102"/>
      <c r="AY172" s="102"/>
      <c r="AZ172" s="102"/>
      <c r="BA172" s="102" t="str">
        <f t="shared" si="39"/>
        <v>-x-</v>
      </c>
      <c r="BB172" s="103" t="str">
        <f t="shared" si="40"/>
        <v>-x-</v>
      </c>
    </row>
    <row r="173" spans="1:54" s="2" customFormat="1" ht="15.6" x14ac:dyDescent="0.3">
      <c r="A173" s="1"/>
      <c r="B173" s="62"/>
      <c r="C173" s="63"/>
      <c r="D173" s="63"/>
      <c r="E173" s="64"/>
      <c r="F173" s="26"/>
      <c r="G173" s="68"/>
      <c r="H173" s="69"/>
      <c r="I173" s="69"/>
      <c r="J173" s="69"/>
      <c r="K173" s="69"/>
      <c r="L173" s="69" t="str">
        <f t="shared" si="28"/>
        <v>-x-</v>
      </c>
      <c r="M173" s="70" t="str">
        <f t="shared" si="29"/>
        <v>-x-</v>
      </c>
      <c r="N173" s="26"/>
      <c r="O173" s="68"/>
      <c r="P173" s="69"/>
      <c r="Q173" s="69"/>
      <c r="R173" s="69"/>
      <c r="S173" s="69"/>
      <c r="T173" s="69" t="str">
        <f t="shared" si="30"/>
        <v>-x-</v>
      </c>
      <c r="U173" s="70" t="str">
        <f t="shared" si="31"/>
        <v>-x-</v>
      </c>
      <c r="V173" s="26"/>
      <c r="W173" s="77"/>
      <c r="X173" s="78"/>
      <c r="Y173" s="78"/>
      <c r="Z173" s="78"/>
      <c r="AA173" s="78"/>
      <c r="AB173" s="78" t="str">
        <f t="shared" si="32"/>
        <v>-x-</v>
      </c>
      <c r="AC173" s="79" t="str">
        <f t="shared" si="33"/>
        <v>-x-</v>
      </c>
      <c r="AD173" s="26"/>
      <c r="AE173" s="68"/>
      <c r="AF173" s="69"/>
      <c r="AG173" s="69"/>
      <c r="AH173" s="69"/>
      <c r="AI173" s="69"/>
      <c r="AJ173" s="69" t="str">
        <f t="shared" si="34"/>
        <v>-x-</v>
      </c>
      <c r="AK173" s="84" t="str">
        <f t="shared" si="37"/>
        <v>-x-</v>
      </c>
      <c r="AL173" s="70" t="str">
        <f t="shared" si="38"/>
        <v>-x-</v>
      </c>
      <c r="AM173" s="26"/>
      <c r="AN173" s="68"/>
      <c r="AO173" s="69"/>
      <c r="AP173" s="69"/>
      <c r="AQ173" s="69"/>
      <c r="AR173" s="69"/>
      <c r="AS173" s="69" t="str">
        <f t="shared" si="35"/>
        <v>-x-</v>
      </c>
      <c r="AT173" s="70" t="str">
        <f t="shared" si="36"/>
        <v>-x-</v>
      </c>
      <c r="AU173" s="26"/>
      <c r="AV173" s="88"/>
      <c r="AW173" s="89"/>
      <c r="AX173" s="89"/>
      <c r="AY173" s="89"/>
      <c r="AZ173" s="89"/>
      <c r="BA173" s="89" t="str">
        <f t="shared" si="39"/>
        <v>-x-</v>
      </c>
      <c r="BB173" s="90" t="str">
        <f t="shared" si="40"/>
        <v>-x-</v>
      </c>
    </row>
    <row r="174" spans="1:54" s="2" customFormat="1" ht="15.6" x14ac:dyDescent="0.3">
      <c r="A174" s="1"/>
      <c r="B174" s="91"/>
      <c r="C174" s="92"/>
      <c r="D174" s="92"/>
      <c r="E174" s="93"/>
      <c r="F174" s="26"/>
      <c r="G174" s="94"/>
      <c r="H174" s="95"/>
      <c r="I174" s="95"/>
      <c r="J174" s="95"/>
      <c r="K174" s="95"/>
      <c r="L174" s="95" t="str">
        <f t="shared" si="28"/>
        <v>-x-</v>
      </c>
      <c r="M174" s="96" t="str">
        <f t="shared" si="29"/>
        <v>-x-</v>
      </c>
      <c r="N174" s="26"/>
      <c r="O174" s="94"/>
      <c r="P174" s="95"/>
      <c r="Q174" s="95"/>
      <c r="R174" s="95"/>
      <c r="S174" s="95"/>
      <c r="T174" s="95" t="str">
        <f t="shared" si="30"/>
        <v>-x-</v>
      </c>
      <c r="U174" s="96" t="str">
        <f t="shared" si="31"/>
        <v>-x-</v>
      </c>
      <c r="V174" s="26"/>
      <c r="W174" s="97"/>
      <c r="X174" s="98"/>
      <c r="Y174" s="98"/>
      <c r="Z174" s="98"/>
      <c r="AA174" s="98"/>
      <c r="AB174" s="98" t="str">
        <f t="shared" si="32"/>
        <v>-x-</v>
      </c>
      <c r="AC174" s="99" t="str">
        <f t="shared" si="33"/>
        <v>-x-</v>
      </c>
      <c r="AD174" s="26"/>
      <c r="AE174" s="94"/>
      <c r="AF174" s="95"/>
      <c r="AG174" s="95"/>
      <c r="AH174" s="95"/>
      <c r="AI174" s="95"/>
      <c r="AJ174" s="95" t="str">
        <f t="shared" si="34"/>
        <v>-x-</v>
      </c>
      <c r="AK174" s="100" t="str">
        <f t="shared" si="37"/>
        <v>-x-</v>
      </c>
      <c r="AL174" s="96" t="str">
        <f t="shared" si="38"/>
        <v>-x-</v>
      </c>
      <c r="AM174" s="26"/>
      <c r="AN174" s="94"/>
      <c r="AO174" s="95"/>
      <c r="AP174" s="95"/>
      <c r="AQ174" s="95"/>
      <c r="AR174" s="95"/>
      <c r="AS174" s="95" t="str">
        <f t="shared" si="35"/>
        <v>-x-</v>
      </c>
      <c r="AT174" s="96" t="str">
        <f t="shared" si="36"/>
        <v>-x-</v>
      </c>
      <c r="AU174" s="26"/>
      <c r="AV174" s="101"/>
      <c r="AW174" s="102"/>
      <c r="AX174" s="102"/>
      <c r="AY174" s="102"/>
      <c r="AZ174" s="102"/>
      <c r="BA174" s="102" t="str">
        <f t="shared" si="39"/>
        <v>-x-</v>
      </c>
      <c r="BB174" s="103" t="str">
        <f t="shared" si="40"/>
        <v>-x-</v>
      </c>
    </row>
    <row r="175" spans="1:54" s="2" customFormat="1" ht="15.6" x14ac:dyDescent="0.3">
      <c r="A175" s="1"/>
      <c r="B175" s="62"/>
      <c r="C175" s="63"/>
      <c r="D175" s="63"/>
      <c r="E175" s="64"/>
      <c r="F175" s="26"/>
      <c r="G175" s="68"/>
      <c r="H175" s="69"/>
      <c r="I175" s="69"/>
      <c r="J175" s="69"/>
      <c r="K175" s="69"/>
      <c r="L175" s="69" t="str">
        <f t="shared" si="28"/>
        <v>-x-</v>
      </c>
      <c r="M175" s="70" t="str">
        <f t="shared" si="29"/>
        <v>-x-</v>
      </c>
      <c r="N175" s="26"/>
      <c r="O175" s="68"/>
      <c r="P175" s="69"/>
      <c r="Q175" s="69"/>
      <c r="R175" s="69"/>
      <c r="S175" s="69"/>
      <c r="T175" s="69" t="str">
        <f t="shared" si="30"/>
        <v>-x-</v>
      </c>
      <c r="U175" s="70" t="str">
        <f t="shared" si="31"/>
        <v>-x-</v>
      </c>
      <c r="V175" s="26"/>
      <c r="W175" s="77"/>
      <c r="X175" s="78"/>
      <c r="Y175" s="78"/>
      <c r="Z175" s="78"/>
      <c r="AA175" s="78"/>
      <c r="AB175" s="78" t="str">
        <f t="shared" si="32"/>
        <v>-x-</v>
      </c>
      <c r="AC175" s="79" t="str">
        <f t="shared" si="33"/>
        <v>-x-</v>
      </c>
      <c r="AD175" s="26"/>
      <c r="AE175" s="68"/>
      <c r="AF175" s="69"/>
      <c r="AG175" s="69"/>
      <c r="AH175" s="69"/>
      <c r="AI175" s="69"/>
      <c r="AJ175" s="69" t="str">
        <f t="shared" si="34"/>
        <v>-x-</v>
      </c>
      <c r="AK175" s="84" t="str">
        <f t="shared" si="37"/>
        <v>-x-</v>
      </c>
      <c r="AL175" s="70" t="str">
        <f t="shared" si="38"/>
        <v>-x-</v>
      </c>
      <c r="AM175" s="26"/>
      <c r="AN175" s="68"/>
      <c r="AO175" s="69"/>
      <c r="AP175" s="69"/>
      <c r="AQ175" s="69"/>
      <c r="AR175" s="69"/>
      <c r="AS175" s="69" t="str">
        <f t="shared" si="35"/>
        <v>-x-</v>
      </c>
      <c r="AT175" s="70" t="str">
        <f t="shared" si="36"/>
        <v>-x-</v>
      </c>
      <c r="AU175" s="26"/>
      <c r="AV175" s="88"/>
      <c r="AW175" s="89"/>
      <c r="AX175" s="89"/>
      <c r="AY175" s="89"/>
      <c r="AZ175" s="89"/>
      <c r="BA175" s="89" t="str">
        <f t="shared" si="39"/>
        <v>-x-</v>
      </c>
      <c r="BB175" s="90" t="str">
        <f t="shared" si="40"/>
        <v>-x-</v>
      </c>
    </row>
    <row r="176" spans="1:54" s="2" customFormat="1" ht="15.6" x14ac:dyDescent="0.3">
      <c r="A176" s="1"/>
      <c r="B176" s="91"/>
      <c r="C176" s="92"/>
      <c r="D176" s="92"/>
      <c r="E176" s="93"/>
      <c r="F176" s="26"/>
      <c r="G176" s="94"/>
      <c r="H176" s="95"/>
      <c r="I176" s="95"/>
      <c r="J176" s="95"/>
      <c r="K176" s="95"/>
      <c r="L176" s="95" t="str">
        <f t="shared" si="28"/>
        <v>-x-</v>
      </c>
      <c r="M176" s="96" t="str">
        <f t="shared" si="29"/>
        <v>-x-</v>
      </c>
      <c r="N176" s="26"/>
      <c r="O176" s="94"/>
      <c r="P176" s="95"/>
      <c r="Q176" s="95"/>
      <c r="R176" s="95"/>
      <c r="S176" s="95"/>
      <c r="T176" s="95" t="str">
        <f t="shared" si="30"/>
        <v>-x-</v>
      </c>
      <c r="U176" s="96" t="str">
        <f t="shared" si="31"/>
        <v>-x-</v>
      </c>
      <c r="V176" s="26"/>
      <c r="W176" s="97"/>
      <c r="X176" s="98"/>
      <c r="Y176" s="98"/>
      <c r="Z176" s="98"/>
      <c r="AA176" s="98"/>
      <c r="AB176" s="98" t="str">
        <f t="shared" si="32"/>
        <v>-x-</v>
      </c>
      <c r="AC176" s="99" t="str">
        <f t="shared" si="33"/>
        <v>-x-</v>
      </c>
      <c r="AD176" s="26"/>
      <c r="AE176" s="94"/>
      <c r="AF176" s="95"/>
      <c r="AG176" s="95"/>
      <c r="AH176" s="95"/>
      <c r="AI176" s="95"/>
      <c r="AJ176" s="95" t="str">
        <f t="shared" si="34"/>
        <v>-x-</v>
      </c>
      <c r="AK176" s="100" t="str">
        <f t="shared" si="37"/>
        <v>-x-</v>
      </c>
      <c r="AL176" s="96" t="str">
        <f t="shared" si="38"/>
        <v>-x-</v>
      </c>
      <c r="AM176" s="26"/>
      <c r="AN176" s="94"/>
      <c r="AO176" s="95"/>
      <c r="AP176" s="95"/>
      <c r="AQ176" s="95"/>
      <c r="AR176" s="95"/>
      <c r="AS176" s="95" t="str">
        <f t="shared" si="35"/>
        <v>-x-</v>
      </c>
      <c r="AT176" s="96" t="str">
        <f t="shared" si="36"/>
        <v>-x-</v>
      </c>
      <c r="AU176" s="26"/>
      <c r="AV176" s="101"/>
      <c r="AW176" s="102"/>
      <c r="AX176" s="102"/>
      <c r="AY176" s="102"/>
      <c r="AZ176" s="102"/>
      <c r="BA176" s="102" t="str">
        <f t="shared" si="39"/>
        <v>-x-</v>
      </c>
      <c r="BB176" s="103" t="str">
        <f t="shared" si="40"/>
        <v>-x-</v>
      </c>
    </row>
    <row r="177" spans="1:54" s="2" customFormat="1" ht="15.6" x14ac:dyDescent="0.3">
      <c r="A177" s="1"/>
      <c r="B177" s="62"/>
      <c r="C177" s="63"/>
      <c r="D177" s="63"/>
      <c r="E177" s="64"/>
      <c r="F177" s="26"/>
      <c r="G177" s="68"/>
      <c r="H177" s="69"/>
      <c r="I177" s="69"/>
      <c r="J177" s="69"/>
      <c r="K177" s="69"/>
      <c r="L177" s="69" t="str">
        <f t="shared" si="28"/>
        <v>-x-</v>
      </c>
      <c r="M177" s="70" t="str">
        <f t="shared" si="29"/>
        <v>-x-</v>
      </c>
      <c r="N177" s="26"/>
      <c r="O177" s="68"/>
      <c r="P177" s="69"/>
      <c r="Q177" s="69"/>
      <c r="R177" s="69"/>
      <c r="S177" s="69"/>
      <c r="T177" s="69" t="str">
        <f t="shared" si="30"/>
        <v>-x-</v>
      </c>
      <c r="U177" s="70" t="str">
        <f t="shared" si="31"/>
        <v>-x-</v>
      </c>
      <c r="V177" s="26"/>
      <c r="W177" s="77"/>
      <c r="X177" s="78"/>
      <c r="Y177" s="78"/>
      <c r="Z177" s="78"/>
      <c r="AA177" s="78"/>
      <c r="AB177" s="78" t="str">
        <f t="shared" si="32"/>
        <v>-x-</v>
      </c>
      <c r="AC177" s="79" t="str">
        <f t="shared" si="33"/>
        <v>-x-</v>
      </c>
      <c r="AD177" s="26"/>
      <c r="AE177" s="68"/>
      <c r="AF177" s="69"/>
      <c r="AG177" s="69"/>
      <c r="AH177" s="69"/>
      <c r="AI177" s="69"/>
      <c r="AJ177" s="69" t="str">
        <f t="shared" si="34"/>
        <v>-x-</v>
      </c>
      <c r="AK177" s="84" t="str">
        <f t="shared" si="37"/>
        <v>-x-</v>
      </c>
      <c r="AL177" s="70" t="str">
        <f t="shared" si="38"/>
        <v>-x-</v>
      </c>
      <c r="AM177" s="26"/>
      <c r="AN177" s="68"/>
      <c r="AO177" s="69"/>
      <c r="AP177" s="69"/>
      <c r="AQ177" s="69"/>
      <c r="AR177" s="69"/>
      <c r="AS177" s="69" t="str">
        <f t="shared" si="35"/>
        <v>-x-</v>
      </c>
      <c r="AT177" s="70" t="str">
        <f t="shared" si="36"/>
        <v>-x-</v>
      </c>
      <c r="AU177" s="26"/>
      <c r="AV177" s="88"/>
      <c r="AW177" s="89"/>
      <c r="AX177" s="89"/>
      <c r="AY177" s="89"/>
      <c r="AZ177" s="89"/>
      <c r="BA177" s="89" t="str">
        <f t="shared" si="39"/>
        <v>-x-</v>
      </c>
      <c r="BB177" s="90" t="str">
        <f t="shared" si="40"/>
        <v>-x-</v>
      </c>
    </row>
    <row r="178" spans="1:54" s="2" customFormat="1" ht="15.6" x14ac:dyDescent="0.3">
      <c r="A178" s="1"/>
      <c r="B178" s="91"/>
      <c r="C178" s="92"/>
      <c r="D178" s="92"/>
      <c r="E178" s="93"/>
      <c r="F178" s="26"/>
      <c r="G178" s="94"/>
      <c r="H178" s="95"/>
      <c r="I178" s="95"/>
      <c r="J178" s="95"/>
      <c r="K178" s="95"/>
      <c r="L178" s="95" t="str">
        <f t="shared" si="28"/>
        <v>-x-</v>
      </c>
      <c r="M178" s="96" t="str">
        <f t="shared" si="29"/>
        <v>-x-</v>
      </c>
      <c r="N178" s="26"/>
      <c r="O178" s="94"/>
      <c r="P178" s="95"/>
      <c r="Q178" s="95"/>
      <c r="R178" s="95"/>
      <c r="S178" s="95"/>
      <c r="T178" s="95" t="str">
        <f t="shared" si="30"/>
        <v>-x-</v>
      </c>
      <c r="U178" s="96" t="str">
        <f t="shared" si="31"/>
        <v>-x-</v>
      </c>
      <c r="V178" s="26"/>
      <c r="W178" s="97"/>
      <c r="X178" s="98"/>
      <c r="Y178" s="98"/>
      <c r="Z178" s="98"/>
      <c r="AA178" s="98"/>
      <c r="AB178" s="98" t="str">
        <f t="shared" si="32"/>
        <v>-x-</v>
      </c>
      <c r="AC178" s="99" t="str">
        <f t="shared" si="33"/>
        <v>-x-</v>
      </c>
      <c r="AD178" s="26"/>
      <c r="AE178" s="94"/>
      <c r="AF178" s="95"/>
      <c r="AG178" s="95"/>
      <c r="AH178" s="95"/>
      <c r="AI178" s="95"/>
      <c r="AJ178" s="95" t="str">
        <f t="shared" si="34"/>
        <v>-x-</v>
      </c>
      <c r="AK178" s="100" t="str">
        <f t="shared" si="37"/>
        <v>-x-</v>
      </c>
      <c r="AL178" s="96" t="str">
        <f t="shared" si="38"/>
        <v>-x-</v>
      </c>
      <c r="AM178" s="26"/>
      <c r="AN178" s="94"/>
      <c r="AO178" s="95"/>
      <c r="AP178" s="95"/>
      <c r="AQ178" s="95"/>
      <c r="AR178" s="95"/>
      <c r="AS178" s="95" t="str">
        <f t="shared" si="35"/>
        <v>-x-</v>
      </c>
      <c r="AT178" s="96" t="str">
        <f t="shared" si="36"/>
        <v>-x-</v>
      </c>
      <c r="AU178" s="26"/>
      <c r="AV178" s="101"/>
      <c r="AW178" s="102"/>
      <c r="AX178" s="102"/>
      <c r="AY178" s="102"/>
      <c r="AZ178" s="102"/>
      <c r="BA178" s="102" t="str">
        <f t="shared" si="39"/>
        <v>-x-</v>
      </c>
      <c r="BB178" s="103" t="str">
        <f t="shared" si="40"/>
        <v>-x-</v>
      </c>
    </row>
    <row r="179" spans="1:54" s="2" customFormat="1" ht="15.6" x14ac:dyDescent="0.3">
      <c r="A179" s="1"/>
      <c r="B179" s="62"/>
      <c r="C179" s="63"/>
      <c r="D179" s="63"/>
      <c r="E179" s="64"/>
      <c r="F179" s="26"/>
      <c r="G179" s="68"/>
      <c r="H179" s="69"/>
      <c r="I179" s="69"/>
      <c r="J179" s="69"/>
      <c r="K179" s="69"/>
      <c r="L179" s="69" t="str">
        <f t="shared" si="28"/>
        <v>-x-</v>
      </c>
      <c r="M179" s="70" t="str">
        <f t="shared" si="29"/>
        <v>-x-</v>
      </c>
      <c r="N179" s="26"/>
      <c r="O179" s="68"/>
      <c r="P179" s="69"/>
      <c r="Q179" s="69"/>
      <c r="R179" s="69"/>
      <c r="S179" s="69"/>
      <c r="T179" s="69" t="str">
        <f t="shared" si="30"/>
        <v>-x-</v>
      </c>
      <c r="U179" s="70" t="str">
        <f t="shared" si="31"/>
        <v>-x-</v>
      </c>
      <c r="V179" s="26"/>
      <c r="W179" s="77"/>
      <c r="X179" s="78"/>
      <c r="Y179" s="78"/>
      <c r="Z179" s="78"/>
      <c r="AA179" s="78"/>
      <c r="AB179" s="78" t="str">
        <f t="shared" si="32"/>
        <v>-x-</v>
      </c>
      <c r="AC179" s="79" t="str">
        <f t="shared" si="33"/>
        <v>-x-</v>
      </c>
      <c r="AD179" s="26"/>
      <c r="AE179" s="68"/>
      <c r="AF179" s="69"/>
      <c r="AG179" s="69"/>
      <c r="AH179" s="69"/>
      <c r="AI179" s="69"/>
      <c r="AJ179" s="69" t="str">
        <f t="shared" si="34"/>
        <v>-x-</v>
      </c>
      <c r="AK179" s="84" t="str">
        <f t="shared" si="37"/>
        <v>-x-</v>
      </c>
      <c r="AL179" s="70" t="str">
        <f t="shared" si="38"/>
        <v>-x-</v>
      </c>
      <c r="AM179" s="26"/>
      <c r="AN179" s="68"/>
      <c r="AO179" s="69"/>
      <c r="AP179" s="69"/>
      <c r="AQ179" s="69"/>
      <c r="AR179" s="69"/>
      <c r="AS179" s="69" t="str">
        <f t="shared" si="35"/>
        <v>-x-</v>
      </c>
      <c r="AT179" s="70" t="str">
        <f t="shared" si="36"/>
        <v>-x-</v>
      </c>
      <c r="AU179" s="26"/>
      <c r="AV179" s="88"/>
      <c r="AW179" s="89"/>
      <c r="AX179" s="89"/>
      <c r="AY179" s="89"/>
      <c r="AZ179" s="89"/>
      <c r="BA179" s="89" t="str">
        <f t="shared" si="39"/>
        <v>-x-</v>
      </c>
      <c r="BB179" s="90" t="str">
        <f t="shared" si="40"/>
        <v>-x-</v>
      </c>
    </row>
    <row r="180" spans="1:54" s="2" customFormat="1" ht="15.6" x14ac:dyDescent="0.3">
      <c r="A180" s="1"/>
      <c r="B180" s="91"/>
      <c r="C180" s="92"/>
      <c r="D180" s="92"/>
      <c r="E180" s="93"/>
      <c r="F180" s="26"/>
      <c r="G180" s="94"/>
      <c r="H180" s="95"/>
      <c r="I180" s="95"/>
      <c r="J180" s="95"/>
      <c r="K180" s="95"/>
      <c r="L180" s="95" t="str">
        <f t="shared" si="28"/>
        <v>-x-</v>
      </c>
      <c r="M180" s="96" t="str">
        <f t="shared" si="29"/>
        <v>-x-</v>
      </c>
      <c r="N180" s="26"/>
      <c r="O180" s="94"/>
      <c r="P180" s="95"/>
      <c r="Q180" s="95"/>
      <c r="R180" s="95"/>
      <c r="S180" s="95"/>
      <c r="T180" s="95" t="str">
        <f t="shared" si="30"/>
        <v>-x-</v>
      </c>
      <c r="U180" s="96" t="str">
        <f t="shared" si="31"/>
        <v>-x-</v>
      </c>
      <c r="V180" s="26"/>
      <c r="W180" s="97"/>
      <c r="X180" s="98"/>
      <c r="Y180" s="98"/>
      <c r="Z180" s="98"/>
      <c r="AA180" s="98"/>
      <c r="AB180" s="98" t="str">
        <f t="shared" si="32"/>
        <v>-x-</v>
      </c>
      <c r="AC180" s="99" t="str">
        <f t="shared" si="33"/>
        <v>-x-</v>
      </c>
      <c r="AD180" s="26"/>
      <c r="AE180" s="94"/>
      <c r="AF180" s="95"/>
      <c r="AG180" s="95"/>
      <c r="AH180" s="95"/>
      <c r="AI180" s="95"/>
      <c r="AJ180" s="95" t="str">
        <f t="shared" si="34"/>
        <v>-x-</v>
      </c>
      <c r="AK180" s="100" t="str">
        <f t="shared" si="37"/>
        <v>-x-</v>
      </c>
      <c r="AL180" s="96" t="str">
        <f t="shared" si="38"/>
        <v>-x-</v>
      </c>
      <c r="AM180" s="26"/>
      <c r="AN180" s="94"/>
      <c r="AO180" s="95"/>
      <c r="AP180" s="95"/>
      <c r="AQ180" s="95"/>
      <c r="AR180" s="95"/>
      <c r="AS180" s="95" t="str">
        <f t="shared" si="35"/>
        <v>-x-</v>
      </c>
      <c r="AT180" s="96" t="str">
        <f t="shared" si="36"/>
        <v>-x-</v>
      </c>
      <c r="AU180" s="26"/>
      <c r="AV180" s="101"/>
      <c r="AW180" s="102"/>
      <c r="AX180" s="102"/>
      <c r="AY180" s="102"/>
      <c r="AZ180" s="102"/>
      <c r="BA180" s="102" t="str">
        <f t="shared" si="39"/>
        <v>-x-</v>
      </c>
      <c r="BB180" s="103" t="str">
        <f t="shared" si="40"/>
        <v>-x-</v>
      </c>
    </row>
    <row r="181" spans="1:54" s="2" customFormat="1" ht="15.6" x14ac:dyDescent="0.3">
      <c r="A181" s="1"/>
      <c r="B181" s="62"/>
      <c r="C181" s="63"/>
      <c r="D181" s="63"/>
      <c r="E181" s="64"/>
      <c r="F181" s="26"/>
      <c r="G181" s="68"/>
      <c r="H181" s="69"/>
      <c r="I181" s="69"/>
      <c r="J181" s="69"/>
      <c r="K181" s="69"/>
      <c r="L181" s="69" t="str">
        <f t="shared" si="28"/>
        <v>-x-</v>
      </c>
      <c r="M181" s="70" t="str">
        <f t="shared" si="29"/>
        <v>-x-</v>
      </c>
      <c r="N181" s="26"/>
      <c r="O181" s="68"/>
      <c r="P181" s="69"/>
      <c r="Q181" s="69"/>
      <c r="R181" s="69"/>
      <c r="S181" s="69"/>
      <c r="T181" s="69" t="str">
        <f t="shared" si="30"/>
        <v>-x-</v>
      </c>
      <c r="U181" s="70" t="str">
        <f t="shared" si="31"/>
        <v>-x-</v>
      </c>
      <c r="V181" s="26"/>
      <c r="W181" s="77"/>
      <c r="X181" s="78"/>
      <c r="Y181" s="78"/>
      <c r="Z181" s="78"/>
      <c r="AA181" s="78"/>
      <c r="AB181" s="78" t="str">
        <f t="shared" si="32"/>
        <v>-x-</v>
      </c>
      <c r="AC181" s="79" t="str">
        <f t="shared" si="33"/>
        <v>-x-</v>
      </c>
      <c r="AD181" s="26"/>
      <c r="AE181" s="68"/>
      <c r="AF181" s="69"/>
      <c r="AG181" s="69"/>
      <c r="AH181" s="69"/>
      <c r="AI181" s="69"/>
      <c r="AJ181" s="69" t="str">
        <f t="shared" si="34"/>
        <v>-x-</v>
      </c>
      <c r="AK181" s="84" t="str">
        <f t="shared" si="37"/>
        <v>-x-</v>
      </c>
      <c r="AL181" s="70" t="str">
        <f t="shared" si="38"/>
        <v>-x-</v>
      </c>
      <c r="AM181" s="26"/>
      <c r="AN181" s="68"/>
      <c r="AO181" s="69"/>
      <c r="AP181" s="69"/>
      <c r="AQ181" s="69"/>
      <c r="AR181" s="69"/>
      <c r="AS181" s="69" t="str">
        <f t="shared" si="35"/>
        <v>-x-</v>
      </c>
      <c r="AT181" s="70" t="str">
        <f t="shared" si="36"/>
        <v>-x-</v>
      </c>
      <c r="AU181" s="26"/>
      <c r="AV181" s="88"/>
      <c r="AW181" s="89"/>
      <c r="AX181" s="89"/>
      <c r="AY181" s="89"/>
      <c r="AZ181" s="89"/>
      <c r="BA181" s="89" t="str">
        <f t="shared" si="39"/>
        <v>-x-</v>
      </c>
      <c r="BB181" s="90" t="str">
        <f t="shared" si="40"/>
        <v>-x-</v>
      </c>
    </row>
    <row r="182" spans="1:54" s="2" customFormat="1" ht="15.6" x14ac:dyDescent="0.3">
      <c r="A182" s="1"/>
      <c r="B182" s="91"/>
      <c r="C182" s="92"/>
      <c r="D182" s="92"/>
      <c r="E182" s="93"/>
      <c r="F182" s="26"/>
      <c r="G182" s="94"/>
      <c r="H182" s="95"/>
      <c r="I182" s="95"/>
      <c r="J182" s="95"/>
      <c r="K182" s="95"/>
      <c r="L182" s="95" t="str">
        <f t="shared" si="28"/>
        <v>-x-</v>
      </c>
      <c r="M182" s="96" t="str">
        <f t="shared" si="29"/>
        <v>-x-</v>
      </c>
      <c r="N182" s="26"/>
      <c r="O182" s="94"/>
      <c r="P182" s="95"/>
      <c r="Q182" s="95"/>
      <c r="R182" s="95"/>
      <c r="S182" s="95"/>
      <c r="T182" s="95" t="str">
        <f t="shared" si="30"/>
        <v>-x-</v>
      </c>
      <c r="U182" s="96" t="str">
        <f t="shared" si="31"/>
        <v>-x-</v>
      </c>
      <c r="V182" s="26"/>
      <c r="W182" s="97"/>
      <c r="X182" s="98"/>
      <c r="Y182" s="98"/>
      <c r="Z182" s="98"/>
      <c r="AA182" s="98"/>
      <c r="AB182" s="98" t="str">
        <f t="shared" si="32"/>
        <v>-x-</v>
      </c>
      <c r="AC182" s="99" t="str">
        <f t="shared" si="33"/>
        <v>-x-</v>
      </c>
      <c r="AD182" s="26"/>
      <c r="AE182" s="94"/>
      <c r="AF182" s="95"/>
      <c r="AG182" s="95"/>
      <c r="AH182" s="95"/>
      <c r="AI182" s="95"/>
      <c r="AJ182" s="95" t="str">
        <f t="shared" si="34"/>
        <v>-x-</v>
      </c>
      <c r="AK182" s="100" t="str">
        <f t="shared" si="37"/>
        <v>-x-</v>
      </c>
      <c r="AL182" s="96" t="str">
        <f t="shared" si="38"/>
        <v>-x-</v>
      </c>
      <c r="AM182" s="26"/>
      <c r="AN182" s="94"/>
      <c r="AO182" s="95"/>
      <c r="AP182" s="95"/>
      <c r="AQ182" s="95"/>
      <c r="AR182" s="95"/>
      <c r="AS182" s="95" t="str">
        <f t="shared" si="35"/>
        <v>-x-</v>
      </c>
      <c r="AT182" s="96" t="str">
        <f t="shared" si="36"/>
        <v>-x-</v>
      </c>
      <c r="AU182" s="26"/>
      <c r="AV182" s="101"/>
      <c r="AW182" s="102"/>
      <c r="AX182" s="102"/>
      <c r="AY182" s="102"/>
      <c r="AZ182" s="102"/>
      <c r="BA182" s="102" t="str">
        <f t="shared" si="39"/>
        <v>-x-</v>
      </c>
      <c r="BB182" s="103" t="str">
        <f t="shared" si="40"/>
        <v>-x-</v>
      </c>
    </row>
    <row r="183" spans="1:54" s="2" customFormat="1" ht="15.6" x14ac:dyDescent="0.3">
      <c r="A183" s="1"/>
      <c r="B183" s="62"/>
      <c r="C183" s="63"/>
      <c r="D183" s="63"/>
      <c r="E183" s="64"/>
      <c r="F183" s="26"/>
      <c r="G183" s="68"/>
      <c r="H183" s="69"/>
      <c r="I183" s="69"/>
      <c r="J183" s="69"/>
      <c r="K183" s="69"/>
      <c r="L183" s="69" t="str">
        <f t="shared" si="28"/>
        <v>-x-</v>
      </c>
      <c r="M183" s="70" t="str">
        <f t="shared" si="29"/>
        <v>-x-</v>
      </c>
      <c r="N183" s="26"/>
      <c r="O183" s="68"/>
      <c r="P183" s="69"/>
      <c r="Q183" s="69"/>
      <c r="R183" s="69"/>
      <c r="S183" s="69"/>
      <c r="T183" s="69" t="str">
        <f t="shared" si="30"/>
        <v>-x-</v>
      </c>
      <c r="U183" s="70" t="str">
        <f t="shared" si="31"/>
        <v>-x-</v>
      </c>
      <c r="V183" s="26"/>
      <c r="W183" s="77"/>
      <c r="X183" s="78"/>
      <c r="Y183" s="78"/>
      <c r="Z183" s="78"/>
      <c r="AA183" s="78"/>
      <c r="AB183" s="78" t="str">
        <f t="shared" si="32"/>
        <v>-x-</v>
      </c>
      <c r="AC183" s="79" t="str">
        <f t="shared" si="33"/>
        <v>-x-</v>
      </c>
      <c r="AD183" s="26"/>
      <c r="AE183" s="68"/>
      <c r="AF183" s="69"/>
      <c r="AG183" s="69"/>
      <c r="AH183" s="69"/>
      <c r="AI183" s="69"/>
      <c r="AJ183" s="69" t="str">
        <f t="shared" si="34"/>
        <v>-x-</v>
      </c>
      <c r="AK183" s="84" t="str">
        <f t="shared" si="37"/>
        <v>-x-</v>
      </c>
      <c r="AL183" s="70" t="str">
        <f t="shared" si="38"/>
        <v>-x-</v>
      </c>
      <c r="AM183" s="26"/>
      <c r="AN183" s="68"/>
      <c r="AO183" s="69"/>
      <c r="AP183" s="69"/>
      <c r="AQ183" s="69"/>
      <c r="AR183" s="69"/>
      <c r="AS183" s="69" t="str">
        <f t="shared" si="35"/>
        <v>-x-</v>
      </c>
      <c r="AT183" s="70" t="str">
        <f t="shared" si="36"/>
        <v>-x-</v>
      </c>
      <c r="AU183" s="26"/>
      <c r="AV183" s="88"/>
      <c r="AW183" s="89"/>
      <c r="AX183" s="89"/>
      <c r="AY183" s="89"/>
      <c r="AZ183" s="89"/>
      <c r="BA183" s="89" t="str">
        <f t="shared" si="39"/>
        <v>-x-</v>
      </c>
      <c r="BB183" s="90" t="str">
        <f t="shared" si="40"/>
        <v>-x-</v>
      </c>
    </row>
    <row r="184" spans="1:54" s="2" customFormat="1" ht="15.6" x14ac:dyDescent="0.3">
      <c r="A184" s="1"/>
      <c r="B184" s="91"/>
      <c r="C184" s="92"/>
      <c r="D184" s="92"/>
      <c r="E184" s="93"/>
      <c r="F184" s="26"/>
      <c r="G184" s="94"/>
      <c r="H184" s="95"/>
      <c r="I184" s="95"/>
      <c r="J184" s="95"/>
      <c r="K184" s="95"/>
      <c r="L184" s="95" t="str">
        <f t="shared" si="28"/>
        <v>-x-</v>
      </c>
      <c r="M184" s="96" t="str">
        <f t="shared" si="29"/>
        <v>-x-</v>
      </c>
      <c r="N184" s="26"/>
      <c r="O184" s="94"/>
      <c r="P184" s="95"/>
      <c r="Q184" s="95"/>
      <c r="R184" s="95"/>
      <c r="S184" s="95"/>
      <c r="T184" s="95" t="str">
        <f t="shared" si="30"/>
        <v>-x-</v>
      </c>
      <c r="U184" s="96" t="str">
        <f t="shared" si="31"/>
        <v>-x-</v>
      </c>
      <c r="V184" s="26"/>
      <c r="W184" s="97"/>
      <c r="X184" s="98"/>
      <c r="Y184" s="98"/>
      <c r="Z184" s="98"/>
      <c r="AA184" s="98"/>
      <c r="AB184" s="98" t="str">
        <f t="shared" si="32"/>
        <v>-x-</v>
      </c>
      <c r="AC184" s="99" t="str">
        <f t="shared" si="33"/>
        <v>-x-</v>
      </c>
      <c r="AD184" s="26"/>
      <c r="AE184" s="94"/>
      <c r="AF184" s="95"/>
      <c r="AG184" s="95"/>
      <c r="AH184" s="95"/>
      <c r="AI184" s="95"/>
      <c r="AJ184" s="95" t="str">
        <f t="shared" si="34"/>
        <v>-x-</v>
      </c>
      <c r="AK184" s="100" t="str">
        <f t="shared" si="37"/>
        <v>-x-</v>
      </c>
      <c r="AL184" s="96" t="str">
        <f t="shared" si="38"/>
        <v>-x-</v>
      </c>
      <c r="AM184" s="26"/>
      <c r="AN184" s="94"/>
      <c r="AO184" s="95"/>
      <c r="AP184" s="95"/>
      <c r="AQ184" s="95"/>
      <c r="AR184" s="95"/>
      <c r="AS184" s="95" t="str">
        <f t="shared" si="35"/>
        <v>-x-</v>
      </c>
      <c r="AT184" s="96" t="str">
        <f t="shared" si="36"/>
        <v>-x-</v>
      </c>
      <c r="AU184" s="26"/>
      <c r="AV184" s="101"/>
      <c r="AW184" s="102"/>
      <c r="AX184" s="102"/>
      <c r="AY184" s="102"/>
      <c r="AZ184" s="102"/>
      <c r="BA184" s="102" t="str">
        <f t="shared" si="39"/>
        <v>-x-</v>
      </c>
      <c r="BB184" s="103" t="str">
        <f t="shared" si="40"/>
        <v>-x-</v>
      </c>
    </row>
    <row r="185" spans="1:54" s="2" customFormat="1" ht="15.6" x14ac:dyDescent="0.3">
      <c r="A185" s="1"/>
      <c r="B185" s="62"/>
      <c r="C185" s="63"/>
      <c r="D185" s="63"/>
      <c r="E185" s="64"/>
      <c r="F185" s="26"/>
      <c r="G185" s="68"/>
      <c r="H185" s="69"/>
      <c r="I185" s="69"/>
      <c r="J185" s="69"/>
      <c r="K185" s="69"/>
      <c r="L185" s="69" t="str">
        <f t="shared" si="28"/>
        <v>-x-</v>
      </c>
      <c r="M185" s="70" t="str">
        <f t="shared" si="29"/>
        <v>-x-</v>
      </c>
      <c r="N185" s="26"/>
      <c r="O185" s="68"/>
      <c r="P185" s="69"/>
      <c r="Q185" s="69"/>
      <c r="R185" s="69"/>
      <c r="S185" s="69"/>
      <c r="T185" s="69" t="str">
        <f t="shared" si="30"/>
        <v>-x-</v>
      </c>
      <c r="U185" s="70" t="str">
        <f t="shared" si="31"/>
        <v>-x-</v>
      </c>
      <c r="V185" s="26"/>
      <c r="W185" s="77"/>
      <c r="X185" s="78"/>
      <c r="Y185" s="78"/>
      <c r="Z185" s="78"/>
      <c r="AA185" s="78"/>
      <c r="AB185" s="78" t="str">
        <f t="shared" si="32"/>
        <v>-x-</v>
      </c>
      <c r="AC185" s="79" t="str">
        <f t="shared" si="33"/>
        <v>-x-</v>
      </c>
      <c r="AD185" s="26"/>
      <c r="AE185" s="68"/>
      <c r="AF185" s="69"/>
      <c r="AG185" s="69"/>
      <c r="AH185" s="69"/>
      <c r="AI185" s="69"/>
      <c r="AJ185" s="69" t="str">
        <f t="shared" si="34"/>
        <v>-x-</v>
      </c>
      <c r="AK185" s="84" t="str">
        <f t="shared" si="37"/>
        <v>-x-</v>
      </c>
      <c r="AL185" s="70" t="str">
        <f t="shared" si="38"/>
        <v>-x-</v>
      </c>
      <c r="AM185" s="26"/>
      <c r="AN185" s="68"/>
      <c r="AO185" s="69"/>
      <c r="AP185" s="69"/>
      <c r="AQ185" s="69"/>
      <c r="AR185" s="69"/>
      <c r="AS185" s="69" t="str">
        <f t="shared" si="35"/>
        <v>-x-</v>
      </c>
      <c r="AT185" s="70" t="str">
        <f t="shared" si="36"/>
        <v>-x-</v>
      </c>
      <c r="AU185" s="26"/>
      <c r="AV185" s="88"/>
      <c r="AW185" s="89"/>
      <c r="AX185" s="89"/>
      <c r="AY185" s="89"/>
      <c r="AZ185" s="89"/>
      <c r="BA185" s="89" t="str">
        <f t="shared" si="39"/>
        <v>-x-</v>
      </c>
      <c r="BB185" s="90" t="str">
        <f t="shared" si="40"/>
        <v>-x-</v>
      </c>
    </row>
    <row r="186" spans="1:54" s="2" customFormat="1" ht="15.6" x14ac:dyDescent="0.3">
      <c r="A186" s="1"/>
      <c r="B186" s="91"/>
      <c r="C186" s="92"/>
      <c r="D186" s="92"/>
      <c r="E186" s="93"/>
      <c r="F186" s="26"/>
      <c r="G186" s="94"/>
      <c r="H186" s="95"/>
      <c r="I186" s="95"/>
      <c r="J186" s="95"/>
      <c r="K186" s="95"/>
      <c r="L186" s="95" t="str">
        <f t="shared" si="28"/>
        <v>-x-</v>
      </c>
      <c r="M186" s="96" t="str">
        <f t="shared" si="29"/>
        <v>-x-</v>
      </c>
      <c r="N186" s="26"/>
      <c r="O186" s="94"/>
      <c r="P186" s="95"/>
      <c r="Q186" s="95"/>
      <c r="R186" s="95"/>
      <c r="S186" s="95"/>
      <c r="T186" s="95" t="str">
        <f t="shared" si="30"/>
        <v>-x-</v>
      </c>
      <c r="U186" s="96" t="str">
        <f t="shared" si="31"/>
        <v>-x-</v>
      </c>
      <c r="V186" s="26"/>
      <c r="W186" s="97"/>
      <c r="X186" s="98"/>
      <c r="Y186" s="98"/>
      <c r="Z186" s="98"/>
      <c r="AA186" s="98"/>
      <c r="AB186" s="98" t="str">
        <f t="shared" si="32"/>
        <v>-x-</v>
      </c>
      <c r="AC186" s="99" t="str">
        <f t="shared" si="33"/>
        <v>-x-</v>
      </c>
      <c r="AD186" s="26"/>
      <c r="AE186" s="94"/>
      <c r="AF186" s="95"/>
      <c r="AG186" s="95"/>
      <c r="AH186" s="95"/>
      <c r="AI186" s="95"/>
      <c r="AJ186" s="95" t="str">
        <f t="shared" si="34"/>
        <v>-x-</v>
      </c>
      <c r="AK186" s="100" t="str">
        <f t="shared" si="37"/>
        <v>-x-</v>
      </c>
      <c r="AL186" s="96" t="str">
        <f t="shared" si="38"/>
        <v>-x-</v>
      </c>
      <c r="AM186" s="26"/>
      <c r="AN186" s="94"/>
      <c r="AO186" s="95"/>
      <c r="AP186" s="95"/>
      <c r="AQ186" s="95"/>
      <c r="AR186" s="95"/>
      <c r="AS186" s="95" t="str">
        <f t="shared" si="35"/>
        <v>-x-</v>
      </c>
      <c r="AT186" s="96" t="str">
        <f t="shared" si="36"/>
        <v>-x-</v>
      </c>
      <c r="AU186" s="26"/>
      <c r="AV186" s="101"/>
      <c r="AW186" s="102"/>
      <c r="AX186" s="102"/>
      <c r="AY186" s="102"/>
      <c r="AZ186" s="102"/>
      <c r="BA186" s="102" t="str">
        <f t="shared" si="39"/>
        <v>-x-</v>
      </c>
      <c r="BB186" s="103" t="str">
        <f t="shared" si="40"/>
        <v>-x-</v>
      </c>
    </row>
    <row r="187" spans="1:54" s="2" customFormat="1" ht="15.6" x14ac:dyDescent="0.3">
      <c r="A187" s="1"/>
      <c r="B187" s="62"/>
      <c r="C187" s="63"/>
      <c r="D187" s="63"/>
      <c r="E187" s="64"/>
      <c r="F187" s="26"/>
      <c r="G187" s="68"/>
      <c r="H187" s="69"/>
      <c r="I187" s="69"/>
      <c r="J187" s="69"/>
      <c r="K187" s="69"/>
      <c r="L187" s="69" t="str">
        <f t="shared" si="28"/>
        <v>-x-</v>
      </c>
      <c r="M187" s="70" t="str">
        <f t="shared" si="29"/>
        <v>-x-</v>
      </c>
      <c r="N187" s="26"/>
      <c r="O187" s="68"/>
      <c r="P187" s="69"/>
      <c r="Q187" s="69"/>
      <c r="R187" s="69"/>
      <c r="S187" s="69"/>
      <c r="T187" s="69" t="str">
        <f t="shared" si="30"/>
        <v>-x-</v>
      </c>
      <c r="U187" s="70" t="str">
        <f t="shared" si="31"/>
        <v>-x-</v>
      </c>
      <c r="V187" s="26"/>
      <c r="W187" s="77"/>
      <c r="X187" s="78"/>
      <c r="Y187" s="78"/>
      <c r="Z187" s="78"/>
      <c r="AA187" s="78"/>
      <c r="AB187" s="78" t="str">
        <f t="shared" si="32"/>
        <v>-x-</v>
      </c>
      <c r="AC187" s="79" t="str">
        <f t="shared" si="33"/>
        <v>-x-</v>
      </c>
      <c r="AD187" s="26"/>
      <c r="AE187" s="68"/>
      <c r="AF187" s="69"/>
      <c r="AG187" s="69"/>
      <c r="AH187" s="69"/>
      <c r="AI187" s="69"/>
      <c r="AJ187" s="69" t="str">
        <f t="shared" si="34"/>
        <v>-x-</v>
      </c>
      <c r="AK187" s="84" t="str">
        <f t="shared" si="37"/>
        <v>-x-</v>
      </c>
      <c r="AL187" s="70" t="str">
        <f t="shared" si="38"/>
        <v>-x-</v>
      </c>
      <c r="AM187" s="26"/>
      <c r="AN187" s="68"/>
      <c r="AO187" s="69"/>
      <c r="AP187" s="69"/>
      <c r="AQ187" s="69"/>
      <c r="AR187" s="69"/>
      <c r="AS187" s="69" t="str">
        <f t="shared" si="35"/>
        <v>-x-</v>
      </c>
      <c r="AT187" s="70" t="str">
        <f t="shared" si="36"/>
        <v>-x-</v>
      </c>
      <c r="AU187" s="26"/>
      <c r="AV187" s="88"/>
      <c r="AW187" s="89"/>
      <c r="AX187" s="89"/>
      <c r="AY187" s="89"/>
      <c r="AZ187" s="89"/>
      <c r="BA187" s="89" t="str">
        <f t="shared" si="39"/>
        <v>-x-</v>
      </c>
      <c r="BB187" s="90" t="str">
        <f t="shared" si="40"/>
        <v>-x-</v>
      </c>
    </row>
    <row r="188" spans="1:54" s="2" customFormat="1" ht="15.6" x14ac:dyDescent="0.3">
      <c r="A188" s="1"/>
      <c r="B188" s="91"/>
      <c r="C188" s="92"/>
      <c r="D188" s="92"/>
      <c r="E188" s="93"/>
      <c r="F188" s="26"/>
      <c r="G188" s="94"/>
      <c r="H188" s="95"/>
      <c r="I188" s="95"/>
      <c r="J188" s="95"/>
      <c r="K188" s="95"/>
      <c r="L188" s="95" t="str">
        <f t="shared" si="28"/>
        <v>-x-</v>
      </c>
      <c r="M188" s="96" t="str">
        <f t="shared" si="29"/>
        <v>-x-</v>
      </c>
      <c r="N188" s="26"/>
      <c r="O188" s="94"/>
      <c r="P188" s="95"/>
      <c r="Q188" s="95"/>
      <c r="R188" s="95"/>
      <c r="S188" s="95"/>
      <c r="T188" s="95" t="str">
        <f t="shared" si="30"/>
        <v>-x-</v>
      </c>
      <c r="U188" s="96" t="str">
        <f t="shared" si="31"/>
        <v>-x-</v>
      </c>
      <c r="V188" s="26"/>
      <c r="W188" s="97"/>
      <c r="X188" s="98"/>
      <c r="Y188" s="98"/>
      <c r="Z188" s="98"/>
      <c r="AA188" s="98"/>
      <c r="AB188" s="98" t="str">
        <f t="shared" si="32"/>
        <v>-x-</v>
      </c>
      <c r="AC188" s="99" t="str">
        <f t="shared" si="33"/>
        <v>-x-</v>
      </c>
      <c r="AD188" s="26"/>
      <c r="AE188" s="94"/>
      <c r="AF188" s="95"/>
      <c r="AG188" s="95"/>
      <c r="AH188" s="95"/>
      <c r="AI188" s="95"/>
      <c r="AJ188" s="95" t="str">
        <f t="shared" si="34"/>
        <v>-x-</v>
      </c>
      <c r="AK188" s="100" t="str">
        <f t="shared" si="37"/>
        <v>-x-</v>
      </c>
      <c r="AL188" s="96" t="str">
        <f t="shared" si="38"/>
        <v>-x-</v>
      </c>
      <c r="AM188" s="26"/>
      <c r="AN188" s="94"/>
      <c r="AO188" s="95"/>
      <c r="AP188" s="95"/>
      <c r="AQ188" s="95"/>
      <c r="AR188" s="95"/>
      <c r="AS188" s="95" t="str">
        <f t="shared" si="35"/>
        <v>-x-</v>
      </c>
      <c r="AT188" s="96" t="str">
        <f t="shared" si="36"/>
        <v>-x-</v>
      </c>
      <c r="AU188" s="26"/>
      <c r="AV188" s="101"/>
      <c r="AW188" s="102"/>
      <c r="AX188" s="102"/>
      <c r="AY188" s="102"/>
      <c r="AZ188" s="102"/>
      <c r="BA188" s="102" t="str">
        <f t="shared" si="39"/>
        <v>-x-</v>
      </c>
      <c r="BB188" s="103" t="str">
        <f t="shared" si="40"/>
        <v>-x-</v>
      </c>
    </row>
    <row r="189" spans="1:54" s="2" customFormat="1" ht="15.6" x14ac:dyDescent="0.3">
      <c r="A189" s="1"/>
      <c r="B189" s="62"/>
      <c r="C189" s="63"/>
      <c r="D189" s="63"/>
      <c r="E189" s="64"/>
      <c r="F189" s="26"/>
      <c r="G189" s="68"/>
      <c r="H189" s="69"/>
      <c r="I189" s="69"/>
      <c r="J189" s="69"/>
      <c r="K189" s="69"/>
      <c r="L189" s="69" t="str">
        <f t="shared" si="28"/>
        <v>-x-</v>
      </c>
      <c r="M189" s="70" t="str">
        <f t="shared" si="29"/>
        <v>-x-</v>
      </c>
      <c r="N189" s="26"/>
      <c r="O189" s="68"/>
      <c r="P189" s="69"/>
      <c r="Q189" s="69"/>
      <c r="R189" s="69"/>
      <c r="S189" s="69"/>
      <c r="T189" s="69" t="str">
        <f t="shared" si="30"/>
        <v>-x-</v>
      </c>
      <c r="U189" s="70" t="str">
        <f t="shared" si="31"/>
        <v>-x-</v>
      </c>
      <c r="V189" s="26"/>
      <c r="W189" s="77"/>
      <c r="X189" s="78"/>
      <c r="Y189" s="78"/>
      <c r="Z189" s="78"/>
      <c r="AA189" s="78"/>
      <c r="AB189" s="78" t="str">
        <f t="shared" si="32"/>
        <v>-x-</v>
      </c>
      <c r="AC189" s="79" t="str">
        <f t="shared" si="33"/>
        <v>-x-</v>
      </c>
      <c r="AD189" s="26"/>
      <c r="AE189" s="68"/>
      <c r="AF189" s="69"/>
      <c r="AG189" s="69"/>
      <c r="AH189" s="69"/>
      <c r="AI189" s="69"/>
      <c r="AJ189" s="69" t="str">
        <f t="shared" si="34"/>
        <v>-x-</v>
      </c>
      <c r="AK189" s="84" t="str">
        <f t="shared" si="37"/>
        <v>-x-</v>
      </c>
      <c r="AL189" s="70" t="str">
        <f t="shared" si="38"/>
        <v>-x-</v>
      </c>
      <c r="AM189" s="26"/>
      <c r="AN189" s="68"/>
      <c r="AO189" s="69"/>
      <c r="AP189" s="69"/>
      <c r="AQ189" s="69"/>
      <c r="AR189" s="69"/>
      <c r="AS189" s="69" t="str">
        <f t="shared" si="35"/>
        <v>-x-</v>
      </c>
      <c r="AT189" s="70" t="str">
        <f t="shared" si="36"/>
        <v>-x-</v>
      </c>
      <c r="AU189" s="26"/>
      <c r="AV189" s="88"/>
      <c r="AW189" s="89"/>
      <c r="AX189" s="89"/>
      <c r="AY189" s="89"/>
      <c r="AZ189" s="89"/>
      <c r="BA189" s="89" t="str">
        <f t="shared" si="39"/>
        <v>-x-</v>
      </c>
      <c r="BB189" s="90" t="str">
        <f t="shared" si="40"/>
        <v>-x-</v>
      </c>
    </row>
    <row r="190" spans="1:54" s="2" customFormat="1" ht="15.6" x14ac:dyDescent="0.3">
      <c r="A190" s="1"/>
      <c r="B190" s="91"/>
      <c r="C190" s="92"/>
      <c r="D190" s="92"/>
      <c r="E190" s="93"/>
      <c r="F190" s="26"/>
      <c r="G190" s="94"/>
      <c r="H190" s="95"/>
      <c r="I190" s="95"/>
      <c r="J190" s="95"/>
      <c r="K190" s="95"/>
      <c r="L190" s="95" t="str">
        <f t="shared" si="28"/>
        <v>-x-</v>
      </c>
      <c r="M190" s="96" t="str">
        <f t="shared" si="29"/>
        <v>-x-</v>
      </c>
      <c r="N190" s="26"/>
      <c r="O190" s="94"/>
      <c r="P190" s="95"/>
      <c r="Q190" s="95"/>
      <c r="R190" s="95"/>
      <c r="S190" s="95"/>
      <c r="T190" s="95" t="str">
        <f t="shared" si="30"/>
        <v>-x-</v>
      </c>
      <c r="U190" s="96" t="str">
        <f t="shared" si="31"/>
        <v>-x-</v>
      </c>
      <c r="V190" s="26"/>
      <c r="W190" s="97"/>
      <c r="X190" s="98"/>
      <c r="Y190" s="98"/>
      <c r="Z190" s="98"/>
      <c r="AA190" s="98"/>
      <c r="AB190" s="98" t="str">
        <f t="shared" si="32"/>
        <v>-x-</v>
      </c>
      <c r="AC190" s="99" t="str">
        <f t="shared" si="33"/>
        <v>-x-</v>
      </c>
      <c r="AD190" s="26"/>
      <c r="AE190" s="94"/>
      <c r="AF190" s="95"/>
      <c r="AG190" s="95"/>
      <c r="AH190" s="95"/>
      <c r="AI190" s="95"/>
      <c r="AJ190" s="95" t="str">
        <f t="shared" si="34"/>
        <v>-x-</v>
      </c>
      <c r="AK190" s="100" t="str">
        <f t="shared" si="37"/>
        <v>-x-</v>
      </c>
      <c r="AL190" s="96" t="str">
        <f t="shared" si="38"/>
        <v>-x-</v>
      </c>
      <c r="AM190" s="26"/>
      <c r="AN190" s="94"/>
      <c r="AO190" s="95"/>
      <c r="AP190" s="95"/>
      <c r="AQ190" s="95"/>
      <c r="AR190" s="95"/>
      <c r="AS190" s="95" t="str">
        <f t="shared" si="35"/>
        <v>-x-</v>
      </c>
      <c r="AT190" s="96" t="str">
        <f t="shared" si="36"/>
        <v>-x-</v>
      </c>
      <c r="AU190" s="26"/>
      <c r="AV190" s="101"/>
      <c r="AW190" s="102"/>
      <c r="AX190" s="102"/>
      <c r="AY190" s="102"/>
      <c r="AZ190" s="102"/>
      <c r="BA190" s="102" t="str">
        <f t="shared" si="39"/>
        <v>-x-</v>
      </c>
      <c r="BB190" s="103" t="str">
        <f t="shared" si="40"/>
        <v>-x-</v>
      </c>
    </row>
    <row r="191" spans="1:54" s="2" customFormat="1" ht="15.6" x14ac:dyDescent="0.3">
      <c r="A191" s="1"/>
      <c r="B191" s="62"/>
      <c r="C191" s="63"/>
      <c r="D191" s="63"/>
      <c r="E191" s="64"/>
      <c r="F191" s="26"/>
      <c r="G191" s="68"/>
      <c r="H191" s="69"/>
      <c r="I191" s="69"/>
      <c r="J191" s="69"/>
      <c r="K191" s="69"/>
      <c r="L191" s="69" t="str">
        <f t="shared" si="28"/>
        <v>-x-</v>
      </c>
      <c r="M191" s="70" t="str">
        <f t="shared" si="29"/>
        <v>-x-</v>
      </c>
      <c r="N191" s="26"/>
      <c r="O191" s="68"/>
      <c r="P191" s="69"/>
      <c r="Q191" s="69"/>
      <c r="R191" s="69"/>
      <c r="S191" s="69"/>
      <c r="T191" s="69" t="str">
        <f t="shared" si="30"/>
        <v>-x-</v>
      </c>
      <c r="U191" s="70" t="str">
        <f t="shared" si="31"/>
        <v>-x-</v>
      </c>
      <c r="V191" s="26"/>
      <c r="W191" s="77"/>
      <c r="X191" s="78"/>
      <c r="Y191" s="78"/>
      <c r="Z191" s="78"/>
      <c r="AA191" s="78"/>
      <c r="AB191" s="78" t="str">
        <f t="shared" si="32"/>
        <v>-x-</v>
      </c>
      <c r="AC191" s="79" t="str">
        <f t="shared" si="33"/>
        <v>-x-</v>
      </c>
      <c r="AD191" s="26"/>
      <c r="AE191" s="68"/>
      <c r="AF191" s="69"/>
      <c r="AG191" s="69"/>
      <c r="AH191" s="69"/>
      <c r="AI191" s="69"/>
      <c r="AJ191" s="69" t="str">
        <f t="shared" si="34"/>
        <v>-x-</v>
      </c>
      <c r="AK191" s="84" t="str">
        <f t="shared" si="37"/>
        <v>-x-</v>
      </c>
      <c r="AL191" s="70" t="str">
        <f t="shared" si="38"/>
        <v>-x-</v>
      </c>
      <c r="AM191" s="26"/>
      <c r="AN191" s="68"/>
      <c r="AO191" s="69"/>
      <c r="AP191" s="69"/>
      <c r="AQ191" s="69"/>
      <c r="AR191" s="69"/>
      <c r="AS191" s="69" t="str">
        <f t="shared" si="35"/>
        <v>-x-</v>
      </c>
      <c r="AT191" s="70" t="str">
        <f t="shared" si="36"/>
        <v>-x-</v>
      </c>
      <c r="AU191" s="26"/>
      <c r="AV191" s="88"/>
      <c r="AW191" s="89"/>
      <c r="AX191" s="89"/>
      <c r="AY191" s="89"/>
      <c r="AZ191" s="89"/>
      <c r="BA191" s="89" t="str">
        <f t="shared" si="39"/>
        <v>-x-</v>
      </c>
      <c r="BB191" s="90" t="str">
        <f t="shared" si="40"/>
        <v>-x-</v>
      </c>
    </row>
    <row r="192" spans="1:54" s="2" customFormat="1" ht="15.6" x14ac:dyDescent="0.3">
      <c r="A192" s="1"/>
      <c r="B192" s="91"/>
      <c r="C192" s="92"/>
      <c r="D192" s="92"/>
      <c r="E192" s="93"/>
      <c r="F192" s="26"/>
      <c r="G192" s="94"/>
      <c r="H192" s="95"/>
      <c r="I192" s="95"/>
      <c r="J192" s="95"/>
      <c r="K192" s="95"/>
      <c r="L192" s="95" t="str">
        <f t="shared" si="28"/>
        <v>-x-</v>
      </c>
      <c r="M192" s="96" t="str">
        <f t="shared" si="29"/>
        <v>-x-</v>
      </c>
      <c r="N192" s="26"/>
      <c r="O192" s="94"/>
      <c r="P192" s="95"/>
      <c r="Q192" s="95"/>
      <c r="R192" s="95"/>
      <c r="S192" s="95"/>
      <c r="T192" s="95" t="str">
        <f t="shared" si="30"/>
        <v>-x-</v>
      </c>
      <c r="U192" s="96" t="str">
        <f t="shared" si="31"/>
        <v>-x-</v>
      </c>
      <c r="V192" s="26"/>
      <c r="W192" s="97"/>
      <c r="X192" s="98"/>
      <c r="Y192" s="98"/>
      <c r="Z192" s="98"/>
      <c r="AA192" s="98"/>
      <c r="AB192" s="98" t="str">
        <f t="shared" si="32"/>
        <v>-x-</v>
      </c>
      <c r="AC192" s="99" t="str">
        <f t="shared" si="33"/>
        <v>-x-</v>
      </c>
      <c r="AD192" s="26"/>
      <c r="AE192" s="94"/>
      <c r="AF192" s="95"/>
      <c r="AG192" s="95"/>
      <c r="AH192" s="95"/>
      <c r="AI192" s="95"/>
      <c r="AJ192" s="95" t="str">
        <f t="shared" si="34"/>
        <v>-x-</v>
      </c>
      <c r="AK192" s="100" t="str">
        <f t="shared" si="37"/>
        <v>-x-</v>
      </c>
      <c r="AL192" s="96" t="str">
        <f t="shared" si="38"/>
        <v>-x-</v>
      </c>
      <c r="AM192" s="26"/>
      <c r="AN192" s="94"/>
      <c r="AO192" s="95"/>
      <c r="AP192" s="95"/>
      <c r="AQ192" s="95"/>
      <c r="AR192" s="95"/>
      <c r="AS192" s="95" t="str">
        <f t="shared" si="35"/>
        <v>-x-</v>
      </c>
      <c r="AT192" s="96" t="str">
        <f t="shared" si="36"/>
        <v>-x-</v>
      </c>
      <c r="AU192" s="26"/>
      <c r="AV192" s="101"/>
      <c r="AW192" s="102"/>
      <c r="AX192" s="102"/>
      <c r="AY192" s="102"/>
      <c r="AZ192" s="102"/>
      <c r="BA192" s="102" t="str">
        <f t="shared" si="39"/>
        <v>-x-</v>
      </c>
      <c r="BB192" s="103" t="str">
        <f t="shared" si="40"/>
        <v>-x-</v>
      </c>
    </row>
    <row r="193" spans="1:54" s="2" customFormat="1" ht="15.6" x14ac:dyDescent="0.3">
      <c r="A193" s="1"/>
      <c r="B193" s="62"/>
      <c r="C193" s="63"/>
      <c r="D193" s="63"/>
      <c r="E193" s="64"/>
      <c r="F193" s="26"/>
      <c r="G193" s="68"/>
      <c r="H193" s="69"/>
      <c r="I193" s="69"/>
      <c r="J193" s="69"/>
      <c r="K193" s="69"/>
      <c r="L193" s="69" t="str">
        <f t="shared" si="28"/>
        <v>-x-</v>
      </c>
      <c r="M193" s="70" t="str">
        <f t="shared" si="29"/>
        <v>-x-</v>
      </c>
      <c r="N193" s="26"/>
      <c r="O193" s="68"/>
      <c r="P193" s="69"/>
      <c r="Q193" s="69"/>
      <c r="R193" s="69"/>
      <c r="S193" s="69"/>
      <c r="T193" s="69" t="str">
        <f t="shared" si="30"/>
        <v>-x-</v>
      </c>
      <c r="U193" s="70" t="str">
        <f t="shared" si="31"/>
        <v>-x-</v>
      </c>
      <c r="V193" s="26"/>
      <c r="W193" s="77"/>
      <c r="X193" s="78"/>
      <c r="Y193" s="78"/>
      <c r="Z193" s="78"/>
      <c r="AA193" s="78"/>
      <c r="AB193" s="78" t="str">
        <f t="shared" si="32"/>
        <v>-x-</v>
      </c>
      <c r="AC193" s="79" t="str">
        <f t="shared" si="33"/>
        <v>-x-</v>
      </c>
      <c r="AD193" s="26"/>
      <c r="AE193" s="68"/>
      <c r="AF193" s="69"/>
      <c r="AG193" s="69"/>
      <c r="AH193" s="69"/>
      <c r="AI193" s="69"/>
      <c r="AJ193" s="69" t="str">
        <f t="shared" si="34"/>
        <v>-x-</v>
      </c>
      <c r="AK193" s="84" t="str">
        <f t="shared" si="37"/>
        <v>-x-</v>
      </c>
      <c r="AL193" s="70" t="str">
        <f t="shared" si="38"/>
        <v>-x-</v>
      </c>
      <c r="AM193" s="26"/>
      <c r="AN193" s="68"/>
      <c r="AO193" s="69"/>
      <c r="AP193" s="69"/>
      <c r="AQ193" s="69"/>
      <c r="AR193" s="69"/>
      <c r="AS193" s="69" t="str">
        <f t="shared" si="35"/>
        <v>-x-</v>
      </c>
      <c r="AT193" s="70" t="str">
        <f t="shared" si="36"/>
        <v>-x-</v>
      </c>
      <c r="AU193" s="26"/>
      <c r="AV193" s="88"/>
      <c r="AW193" s="89"/>
      <c r="AX193" s="89"/>
      <c r="AY193" s="89"/>
      <c r="AZ193" s="89"/>
      <c r="BA193" s="89" t="str">
        <f t="shared" si="39"/>
        <v>-x-</v>
      </c>
      <c r="BB193" s="90" t="str">
        <f t="shared" si="40"/>
        <v>-x-</v>
      </c>
    </row>
    <row r="194" spans="1:54" s="2" customFormat="1" ht="15.6" x14ac:dyDescent="0.3">
      <c r="A194" s="1"/>
      <c r="B194" s="91"/>
      <c r="C194" s="92"/>
      <c r="D194" s="92"/>
      <c r="E194" s="93"/>
      <c r="F194" s="26"/>
      <c r="G194" s="94"/>
      <c r="H194" s="95"/>
      <c r="I194" s="95"/>
      <c r="J194" s="95"/>
      <c r="K194" s="95"/>
      <c r="L194" s="95" t="str">
        <f t="shared" si="28"/>
        <v>-x-</v>
      </c>
      <c r="M194" s="96" t="str">
        <f t="shared" si="29"/>
        <v>-x-</v>
      </c>
      <c r="N194" s="26"/>
      <c r="O194" s="94"/>
      <c r="P194" s="95"/>
      <c r="Q194" s="95"/>
      <c r="R194" s="95"/>
      <c r="S194" s="95"/>
      <c r="T194" s="95" t="str">
        <f t="shared" si="30"/>
        <v>-x-</v>
      </c>
      <c r="U194" s="96" t="str">
        <f t="shared" si="31"/>
        <v>-x-</v>
      </c>
      <c r="V194" s="26"/>
      <c r="W194" s="97"/>
      <c r="X194" s="98"/>
      <c r="Y194" s="98"/>
      <c r="Z194" s="98"/>
      <c r="AA194" s="98"/>
      <c r="AB194" s="98" t="str">
        <f t="shared" si="32"/>
        <v>-x-</v>
      </c>
      <c r="AC194" s="99" t="str">
        <f t="shared" si="33"/>
        <v>-x-</v>
      </c>
      <c r="AD194" s="26"/>
      <c r="AE194" s="94"/>
      <c r="AF194" s="95"/>
      <c r="AG194" s="95"/>
      <c r="AH194" s="95"/>
      <c r="AI194" s="95"/>
      <c r="AJ194" s="95" t="str">
        <f t="shared" si="34"/>
        <v>-x-</v>
      </c>
      <c r="AK194" s="100" t="str">
        <f t="shared" si="37"/>
        <v>-x-</v>
      </c>
      <c r="AL194" s="96" t="str">
        <f t="shared" si="38"/>
        <v>-x-</v>
      </c>
      <c r="AM194" s="26"/>
      <c r="AN194" s="94"/>
      <c r="AO194" s="95"/>
      <c r="AP194" s="95"/>
      <c r="AQ194" s="95"/>
      <c r="AR194" s="95"/>
      <c r="AS194" s="95" t="str">
        <f t="shared" si="35"/>
        <v>-x-</v>
      </c>
      <c r="AT194" s="96" t="str">
        <f t="shared" si="36"/>
        <v>-x-</v>
      </c>
      <c r="AU194" s="26"/>
      <c r="AV194" s="101"/>
      <c r="AW194" s="102"/>
      <c r="AX194" s="102"/>
      <c r="AY194" s="102"/>
      <c r="AZ194" s="102"/>
      <c r="BA194" s="102" t="str">
        <f t="shared" si="39"/>
        <v>-x-</v>
      </c>
      <c r="BB194" s="103" t="str">
        <f t="shared" si="40"/>
        <v>-x-</v>
      </c>
    </row>
    <row r="195" spans="1:54" s="2" customFormat="1" ht="15.6" x14ac:dyDescent="0.3">
      <c r="A195" s="1"/>
      <c r="B195" s="62"/>
      <c r="C195" s="63"/>
      <c r="D195" s="63"/>
      <c r="E195" s="64"/>
      <c r="F195" s="26"/>
      <c r="G195" s="68"/>
      <c r="H195" s="69"/>
      <c r="I195" s="69"/>
      <c r="J195" s="69"/>
      <c r="K195" s="69"/>
      <c r="L195" s="69" t="str">
        <f t="shared" si="28"/>
        <v>-x-</v>
      </c>
      <c r="M195" s="70" t="str">
        <f t="shared" si="29"/>
        <v>-x-</v>
      </c>
      <c r="N195" s="26"/>
      <c r="O195" s="68"/>
      <c r="P195" s="69"/>
      <c r="Q195" s="69"/>
      <c r="R195" s="69"/>
      <c r="S195" s="69"/>
      <c r="T195" s="69" t="str">
        <f t="shared" si="30"/>
        <v>-x-</v>
      </c>
      <c r="U195" s="70" t="str">
        <f t="shared" si="31"/>
        <v>-x-</v>
      </c>
      <c r="V195" s="26"/>
      <c r="W195" s="77"/>
      <c r="X195" s="78"/>
      <c r="Y195" s="78"/>
      <c r="Z195" s="78"/>
      <c r="AA195" s="78"/>
      <c r="AB195" s="78" t="str">
        <f t="shared" si="32"/>
        <v>-x-</v>
      </c>
      <c r="AC195" s="79" t="str">
        <f t="shared" si="33"/>
        <v>-x-</v>
      </c>
      <c r="AD195" s="26"/>
      <c r="AE195" s="68"/>
      <c r="AF195" s="69"/>
      <c r="AG195" s="69"/>
      <c r="AH195" s="69"/>
      <c r="AI195" s="69"/>
      <c r="AJ195" s="69" t="str">
        <f t="shared" si="34"/>
        <v>-x-</v>
      </c>
      <c r="AK195" s="84" t="str">
        <f t="shared" si="37"/>
        <v>-x-</v>
      </c>
      <c r="AL195" s="70" t="str">
        <f t="shared" si="38"/>
        <v>-x-</v>
      </c>
      <c r="AM195" s="26"/>
      <c r="AN195" s="68"/>
      <c r="AO195" s="69"/>
      <c r="AP195" s="69"/>
      <c r="AQ195" s="69"/>
      <c r="AR195" s="69"/>
      <c r="AS195" s="69" t="str">
        <f t="shared" si="35"/>
        <v>-x-</v>
      </c>
      <c r="AT195" s="70" t="str">
        <f t="shared" si="36"/>
        <v>-x-</v>
      </c>
      <c r="AU195" s="26"/>
      <c r="AV195" s="88"/>
      <c r="AW195" s="89"/>
      <c r="AX195" s="89"/>
      <c r="AY195" s="89"/>
      <c r="AZ195" s="89"/>
      <c r="BA195" s="89" t="str">
        <f t="shared" si="39"/>
        <v>-x-</v>
      </c>
      <c r="BB195" s="90" t="str">
        <f t="shared" si="40"/>
        <v>-x-</v>
      </c>
    </row>
    <row r="196" spans="1:54" s="2" customFormat="1" ht="15.6" x14ac:dyDescent="0.3">
      <c r="A196" s="1"/>
      <c r="B196" s="91"/>
      <c r="C196" s="92"/>
      <c r="D196" s="92"/>
      <c r="E196" s="93"/>
      <c r="F196" s="26"/>
      <c r="G196" s="94"/>
      <c r="H196" s="95"/>
      <c r="I196" s="95"/>
      <c r="J196" s="95"/>
      <c r="K196" s="95"/>
      <c r="L196" s="95" t="str">
        <f t="shared" si="28"/>
        <v>-x-</v>
      </c>
      <c r="M196" s="96" t="str">
        <f t="shared" si="29"/>
        <v>-x-</v>
      </c>
      <c r="N196" s="26"/>
      <c r="O196" s="94"/>
      <c r="P196" s="95"/>
      <c r="Q196" s="95"/>
      <c r="R196" s="95"/>
      <c r="S196" s="95"/>
      <c r="T196" s="95" t="str">
        <f t="shared" si="30"/>
        <v>-x-</v>
      </c>
      <c r="U196" s="96" t="str">
        <f t="shared" si="31"/>
        <v>-x-</v>
      </c>
      <c r="V196" s="26"/>
      <c r="W196" s="97"/>
      <c r="X196" s="98"/>
      <c r="Y196" s="98"/>
      <c r="Z196" s="98"/>
      <c r="AA196" s="98"/>
      <c r="AB196" s="98" t="str">
        <f t="shared" si="32"/>
        <v>-x-</v>
      </c>
      <c r="AC196" s="99" t="str">
        <f t="shared" si="33"/>
        <v>-x-</v>
      </c>
      <c r="AD196" s="26"/>
      <c r="AE196" s="94"/>
      <c r="AF196" s="95"/>
      <c r="AG196" s="95"/>
      <c r="AH196" s="95"/>
      <c r="AI196" s="95"/>
      <c r="AJ196" s="95" t="str">
        <f t="shared" si="34"/>
        <v>-x-</v>
      </c>
      <c r="AK196" s="100" t="str">
        <f t="shared" si="37"/>
        <v>-x-</v>
      </c>
      <c r="AL196" s="96" t="str">
        <f t="shared" si="38"/>
        <v>-x-</v>
      </c>
      <c r="AM196" s="26"/>
      <c r="AN196" s="94"/>
      <c r="AO196" s="95"/>
      <c r="AP196" s="95"/>
      <c r="AQ196" s="95"/>
      <c r="AR196" s="95"/>
      <c r="AS196" s="95" t="str">
        <f t="shared" si="35"/>
        <v>-x-</v>
      </c>
      <c r="AT196" s="96" t="str">
        <f t="shared" si="36"/>
        <v>-x-</v>
      </c>
      <c r="AU196" s="26"/>
      <c r="AV196" s="101"/>
      <c r="AW196" s="102"/>
      <c r="AX196" s="102"/>
      <c r="AY196" s="102"/>
      <c r="AZ196" s="102"/>
      <c r="BA196" s="102" t="str">
        <f t="shared" si="39"/>
        <v>-x-</v>
      </c>
      <c r="BB196" s="103" t="str">
        <f t="shared" si="40"/>
        <v>-x-</v>
      </c>
    </row>
    <row r="197" spans="1:54" s="2" customFormat="1" ht="15.6" x14ac:dyDescent="0.3">
      <c r="A197" s="1"/>
      <c r="B197" s="62"/>
      <c r="C197" s="63"/>
      <c r="D197" s="63"/>
      <c r="E197" s="64"/>
      <c r="F197" s="26"/>
      <c r="G197" s="68"/>
      <c r="H197" s="69"/>
      <c r="I197" s="69"/>
      <c r="J197" s="69"/>
      <c r="K197" s="69"/>
      <c r="L197" s="69" t="str">
        <f>IFERROR(MEDIAN(G197:K197),"-x-")</f>
        <v>-x-</v>
      </c>
      <c r="M197" s="70" t="str">
        <f>IFERROR(AVERAGEIFS(G197:K197,G197:K197,"&gt;0",G197:K197,"&lt;50"),"-x-")</f>
        <v>-x-</v>
      </c>
      <c r="N197" s="26"/>
      <c r="O197" s="68"/>
      <c r="P197" s="69"/>
      <c r="Q197" s="69"/>
      <c r="R197" s="69"/>
      <c r="S197" s="69"/>
      <c r="T197" s="69" t="str">
        <f>IFERROR(MEDIAN(O197:S197),"-x-")</f>
        <v>-x-</v>
      </c>
      <c r="U197" s="70" t="str">
        <f>IFERROR(AVERAGEIFS(O197:S197,O197:S197,"&gt;0",O197:S197,"&lt;50"),"-x-")</f>
        <v>-x-</v>
      </c>
      <c r="V197" s="26"/>
      <c r="W197" s="77"/>
      <c r="X197" s="78"/>
      <c r="Y197" s="78"/>
      <c r="Z197" s="78"/>
      <c r="AA197" s="78"/>
      <c r="AB197" s="78" t="str">
        <f>IFERROR(MEDIAN(W197:AA197),"-x-")</f>
        <v>-x-</v>
      </c>
      <c r="AC197" s="79" t="str">
        <f>IFERROR(AVERAGE(W197:AA197),"-x-")</f>
        <v>-x-</v>
      </c>
      <c r="AD197" s="26"/>
      <c r="AE197" s="68"/>
      <c r="AF197" s="69"/>
      <c r="AG197" s="69"/>
      <c r="AH197" s="69"/>
      <c r="AI197" s="69"/>
      <c r="AJ197" s="69" t="str">
        <f>IF(MAX(AE197:AI197)=0,"-x-",MAX(AE197:AI197))</f>
        <v>-x-</v>
      </c>
      <c r="AK197" s="84" t="str">
        <f t="shared" si="37"/>
        <v>-x-</v>
      </c>
      <c r="AL197" s="70" t="str">
        <f t="shared" si="38"/>
        <v>-x-</v>
      </c>
      <c r="AM197" s="26"/>
      <c r="AN197" s="68"/>
      <c r="AO197" s="69"/>
      <c r="AP197" s="69"/>
      <c r="AQ197" s="69"/>
      <c r="AR197" s="69"/>
      <c r="AS197" s="69" t="str">
        <f>IFERROR(MEDIAN(AN197:AR197),"-x-")</f>
        <v>-x-</v>
      </c>
      <c r="AT197" s="70" t="str">
        <f>IFERROR(AVERAGEIFS(AN197:AR197,AN197:AR197,"&gt;0",AN197:AR197,"&lt;50"),"-x-")</f>
        <v>-x-</v>
      </c>
      <c r="AU197" s="26"/>
      <c r="AV197" s="88"/>
      <c r="AW197" s="89"/>
      <c r="AX197" s="89"/>
      <c r="AY197" s="89"/>
      <c r="AZ197" s="89"/>
      <c r="BA197" s="89" t="str">
        <f t="shared" si="39"/>
        <v>-x-</v>
      </c>
      <c r="BB197" s="90" t="str">
        <f t="shared" si="40"/>
        <v>-x-</v>
      </c>
    </row>
    <row r="198" spans="1:54" s="2" customFormat="1" ht="15.6" x14ac:dyDescent="0.3">
      <c r="A198" s="1"/>
      <c r="B198" s="91"/>
      <c r="C198" s="92"/>
      <c r="D198" s="92"/>
      <c r="E198" s="93"/>
      <c r="F198" s="26"/>
      <c r="G198" s="94"/>
      <c r="H198" s="95"/>
      <c r="I198" s="95"/>
      <c r="J198" s="95"/>
      <c r="K198" s="95"/>
      <c r="L198" s="95" t="str">
        <f>IFERROR(MEDIAN(G198:K198),"-x-")</f>
        <v>-x-</v>
      </c>
      <c r="M198" s="96" t="str">
        <f>IFERROR(AVERAGEIFS(G198:K198,G198:K198,"&gt;0",G198:K198,"&lt;50"),"-x-")</f>
        <v>-x-</v>
      </c>
      <c r="N198" s="26"/>
      <c r="O198" s="94"/>
      <c r="P198" s="95"/>
      <c r="Q198" s="95"/>
      <c r="R198" s="95"/>
      <c r="S198" s="95"/>
      <c r="T198" s="95" t="str">
        <f>IFERROR(MEDIAN(O198:S198),"-x-")</f>
        <v>-x-</v>
      </c>
      <c r="U198" s="96" t="str">
        <f>IFERROR(AVERAGEIFS(O198:S198,O198:S198,"&gt;0",O198:S198,"&lt;50"),"-x-")</f>
        <v>-x-</v>
      </c>
      <c r="V198" s="26"/>
      <c r="W198" s="97"/>
      <c r="X198" s="98"/>
      <c r="Y198" s="98"/>
      <c r="Z198" s="98"/>
      <c r="AA198" s="98"/>
      <c r="AB198" s="98" t="str">
        <f>IFERROR(MEDIAN(W198:AA198),"-x-")</f>
        <v>-x-</v>
      </c>
      <c r="AC198" s="99" t="str">
        <f>IFERROR(AVERAGE(W198:AA198),"-x-")</f>
        <v>-x-</v>
      </c>
      <c r="AD198" s="26"/>
      <c r="AE198" s="94"/>
      <c r="AF198" s="95"/>
      <c r="AG198" s="95"/>
      <c r="AH198" s="95"/>
      <c r="AI198" s="95"/>
      <c r="AJ198" s="95" t="str">
        <f>IF(MAX(AE198:AI198)=0,"-x-",MAX(AE198:AI198))</f>
        <v>-x-</v>
      </c>
      <c r="AK198" s="100" t="str">
        <f>IFERROR(AI198/AJ198,"-x-")</f>
        <v>-x-</v>
      </c>
      <c r="AL198" s="96" t="str">
        <f>IFERROR(AVERAGEIFS(AE198:AI198,AE198:AI198,"&gt;0",AE198:AI198,"&lt;30"),"-x-")</f>
        <v>-x-</v>
      </c>
      <c r="AM198" s="26"/>
      <c r="AN198" s="94"/>
      <c r="AO198" s="95"/>
      <c r="AP198" s="95"/>
      <c r="AQ198" s="95"/>
      <c r="AR198" s="95"/>
      <c r="AS198" s="95" t="str">
        <f>IFERROR(MEDIAN(AN198:AR198),"-x-")</f>
        <v>-x-</v>
      </c>
      <c r="AT198" s="96" t="str">
        <f>IFERROR(AVERAGEIFS(AN198:AR198,AN198:AR198,"&gt;0",AN198:AR198,"&lt;50"),"-x-")</f>
        <v>-x-</v>
      </c>
      <c r="AU198" s="26"/>
      <c r="AV198" s="101"/>
      <c r="AW198" s="102"/>
      <c r="AX198" s="102"/>
      <c r="AY198" s="102"/>
      <c r="AZ198" s="102"/>
      <c r="BA198" s="102" t="str">
        <f t="shared" si="39"/>
        <v>-x-</v>
      </c>
      <c r="BB198" s="103" t="str">
        <f t="shared" si="40"/>
        <v>-x-</v>
      </c>
    </row>
    <row r="199" spans="1:54" s="2" customFormat="1" ht="15.6" x14ac:dyDescent="0.3">
      <c r="A199" s="1"/>
      <c r="B199" s="62"/>
      <c r="C199" s="63"/>
      <c r="D199" s="63"/>
      <c r="E199" s="64"/>
      <c r="F199" s="26"/>
      <c r="G199" s="68"/>
      <c r="H199" s="69"/>
      <c r="I199" s="69"/>
      <c r="J199" s="69"/>
      <c r="K199" s="69"/>
      <c r="L199" s="69" t="str">
        <f>IFERROR(MEDIAN(G199:K199),"-x-")</f>
        <v>-x-</v>
      </c>
      <c r="M199" s="70" t="str">
        <f>IFERROR(AVERAGEIFS(G199:K199,G199:K199,"&gt;0",G199:K199,"&lt;50"),"-x-")</f>
        <v>-x-</v>
      </c>
      <c r="N199" s="26"/>
      <c r="O199" s="68"/>
      <c r="P199" s="69"/>
      <c r="Q199" s="69"/>
      <c r="R199" s="69"/>
      <c r="S199" s="69"/>
      <c r="T199" s="69" t="str">
        <f>IFERROR(MEDIAN(O199:S199),"-x-")</f>
        <v>-x-</v>
      </c>
      <c r="U199" s="70" t="str">
        <f>IFERROR(AVERAGEIFS(O199:S199,O199:S199,"&gt;0",O199:S199,"&lt;50"),"-x-")</f>
        <v>-x-</v>
      </c>
      <c r="V199" s="26"/>
      <c r="W199" s="77"/>
      <c r="X199" s="78"/>
      <c r="Y199" s="78"/>
      <c r="Z199" s="78"/>
      <c r="AA199" s="78"/>
      <c r="AB199" s="78" t="str">
        <f>IFERROR(MEDIAN(W199:AA199),"-x-")</f>
        <v>-x-</v>
      </c>
      <c r="AC199" s="79" t="str">
        <f>IFERROR(AVERAGE(W199:AA199),"-x-")</f>
        <v>-x-</v>
      </c>
      <c r="AD199" s="26"/>
      <c r="AE199" s="68"/>
      <c r="AF199" s="69"/>
      <c r="AG199" s="69"/>
      <c r="AH199" s="69"/>
      <c r="AI199" s="69"/>
      <c r="AJ199" s="69" t="str">
        <f>IF(MAX(AE199:AI199)=0,"-x-",MAX(AE199:AI199))</f>
        <v>-x-</v>
      </c>
      <c r="AK199" s="84" t="str">
        <f>IFERROR(AI199/AJ199,"-x-")</f>
        <v>-x-</v>
      </c>
      <c r="AL199" s="70" t="str">
        <f>IFERROR(AVERAGEIFS(AE199:AI199,AE199:AI199,"&gt;0",AE199:AI199,"&lt;30"),"-x-")</f>
        <v>-x-</v>
      </c>
      <c r="AM199" s="26"/>
      <c r="AN199" s="68"/>
      <c r="AO199" s="69"/>
      <c r="AP199" s="69"/>
      <c r="AQ199" s="69"/>
      <c r="AR199" s="69"/>
      <c r="AS199" s="69" t="str">
        <f>IFERROR(MEDIAN(AN199:AR199),"-x-")</f>
        <v>-x-</v>
      </c>
      <c r="AT199" s="70" t="str">
        <f>IFERROR(AVERAGEIFS(AN199:AR199,AN199:AR199,"&gt;0",AN199:AR199,"&lt;50"),"-x-")</f>
        <v>-x-</v>
      </c>
      <c r="AU199" s="26"/>
      <c r="AV199" s="88"/>
      <c r="AW199" s="89"/>
      <c r="AX199" s="89"/>
      <c r="AY199" s="89"/>
      <c r="AZ199" s="89"/>
      <c r="BA199" s="89" t="str">
        <f t="shared" si="39"/>
        <v>-x-</v>
      </c>
      <c r="BB199" s="90" t="str">
        <f t="shared" si="40"/>
        <v>-x-</v>
      </c>
    </row>
    <row r="200" spans="1:54" ht="15.6" x14ac:dyDescent="0.3">
      <c r="B200" s="91"/>
      <c r="C200" s="92"/>
      <c r="D200" s="92"/>
      <c r="E200" s="93"/>
      <c r="G200" s="94"/>
      <c r="H200" s="95"/>
      <c r="I200" s="95"/>
      <c r="J200" s="95"/>
      <c r="K200" s="95"/>
      <c r="L200" s="95"/>
      <c r="M200" s="96"/>
      <c r="O200" s="94"/>
      <c r="P200" s="95"/>
      <c r="Q200" s="95"/>
      <c r="R200" s="95"/>
      <c r="S200" s="95"/>
      <c r="T200" s="95"/>
      <c r="U200" s="96"/>
      <c r="W200" s="97"/>
      <c r="X200" s="98"/>
      <c r="Y200" s="98"/>
      <c r="Z200" s="98"/>
      <c r="AA200" s="98"/>
      <c r="AB200" s="98"/>
      <c r="AC200" s="99"/>
      <c r="AE200" s="94"/>
      <c r="AF200" s="95"/>
      <c r="AG200" s="95"/>
      <c r="AH200" s="95"/>
      <c r="AI200" s="95"/>
      <c r="AJ200" s="95"/>
      <c r="AK200" s="100"/>
      <c r="AL200" s="96"/>
      <c r="AN200" s="94"/>
      <c r="AO200" s="95"/>
      <c r="AP200" s="95"/>
      <c r="AQ200" s="95"/>
      <c r="AR200" s="95"/>
      <c r="AS200" s="95"/>
      <c r="AT200" s="96"/>
      <c r="AV200" s="101"/>
      <c r="AW200" s="102"/>
      <c r="AX200" s="102"/>
      <c r="AY200" s="102"/>
      <c r="AZ200" s="102"/>
      <c r="BA200" s="102"/>
      <c r="BB200" s="103"/>
    </row>
    <row r="201" spans="1:54" ht="15.6" x14ac:dyDescent="0.3">
      <c r="B201" s="62"/>
      <c r="C201" s="63"/>
      <c r="D201" s="63"/>
      <c r="E201" s="64"/>
      <c r="G201" s="68"/>
      <c r="H201" s="69"/>
      <c r="I201" s="69"/>
      <c r="J201" s="69"/>
      <c r="K201" s="69"/>
      <c r="L201" s="69"/>
      <c r="M201" s="70"/>
      <c r="O201" s="68"/>
      <c r="P201" s="69"/>
      <c r="Q201" s="69"/>
      <c r="R201" s="69"/>
      <c r="S201" s="69"/>
      <c r="T201" s="69"/>
      <c r="U201" s="70"/>
      <c r="W201" s="77"/>
      <c r="X201" s="78"/>
      <c r="Y201" s="78"/>
      <c r="Z201" s="78"/>
      <c r="AA201" s="78"/>
      <c r="AB201" s="78"/>
      <c r="AC201" s="79"/>
      <c r="AE201" s="68"/>
      <c r="AF201" s="69"/>
      <c r="AG201" s="69"/>
      <c r="AH201" s="69"/>
      <c r="AI201" s="69"/>
      <c r="AJ201" s="69"/>
      <c r="AK201" s="84"/>
      <c r="AL201" s="70"/>
      <c r="AN201" s="68"/>
      <c r="AO201" s="69"/>
      <c r="AP201" s="69"/>
      <c r="AQ201" s="69"/>
      <c r="AR201" s="69"/>
      <c r="AS201" s="69"/>
      <c r="AT201" s="70"/>
      <c r="AV201" s="88"/>
      <c r="AW201" s="89"/>
      <c r="AX201" s="89"/>
      <c r="AY201" s="89"/>
      <c r="AZ201" s="89"/>
      <c r="BA201" s="89"/>
      <c r="BB201" s="90"/>
    </row>
    <row r="202" spans="1:54" ht="15.6" x14ac:dyDescent="0.3">
      <c r="B202" s="91"/>
      <c r="C202" s="92"/>
      <c r="D202" s="92"/>
      <c r="E202" s="93"/>
      <c r="G202" s="94"/>
      <c r="H202" s="95"/>
      <c r="I202" s="95"/>
      <c r="J202" s="95"/>
      <c r="K202" s="95"/>
      <c r="L202" s="95"/>
      <c r="M202" s="96"/>
      <c r="O202" s="94"/>
      <c r="P202" s="95"/>
      <c r="Q202" s="95"/>
      <c r="R202" s="95"/>
      <c r="S202" s="95"/>
      <c r="T202" s="95"/>
      <c r="U202" s="96"/>
      <c r="W202" s="97"/>
      <c r="X202" s="98"/>
      <c r="Y202" s="98"/>
      <c r="Z202" s="98"/>
      <c r="AA202" s="98"/>
      <c r="AB202" s="98"/>
      <c r="AC202" s="99"/>
      <c r="AE202" s="94"/>
      <c r="AF202" s="95"/>
      <c r="AG202" s="95"/>
      <c r="AH202" s="95"/>
      <c r="AI202" s="95"/>
      <c r="AJ202" s="95"/>
      <c r="AK202" s="100"/>
      <c r="AL202" s="96"/>
      <c r="AN202" s="94"/>
      <c r="AO202" s="95"/>
      <c r="AP202" s="95"/>
      <c r="AQ202" s="95"/>
      <c r="AR202" s="95"/>
      <c r="AS202" s="95"/>
      <c r="AT202" s="96"/>
      <c r="AV202" s="101"/>
      <c r="AW202" s="102"/>
      <c r="AX202" s="102"/>
      <c r="AY202" s="102"/>
      <c r="AZ202" s="102"/>
      <c r="BA202" s="102"/>
      <c r="BB202" s="103"/>
    </row>
    <row r="203" spans="1:54" ht="15.6" x14ac:dyDescent="0.3">
      <c r="B203" s="62"/>
      <c r="C203" s="63"/>
      <c r="D203" s="63"/>
      <c r="E203" s="64"/>
      <c r="G203" s="68"/>
      <c r="H203" s="69"/>
      <c r="I203" s="69"/>
      <c r="J203" s="69"/>
      <c r="K203" s="69"/>
      <c r="L203" s="69"/>
      <c r="M203" s="70"/>
      <c r="O203" s="68"/>
      <c r="P203" s="69"/>
      <c r="Q203" s="69"/>
      <c r="R203" s="69"/>
      <c r="S203" s="69"/>
      <c r="T203" s="69"/>
      <c r="U203" s="70"/>
      <c r="W203" s="77"/>
      <c r="X203" s="78"/>
      <c r="Y203" s="78"/>
      <c r="Z203" s="78"/>
      <c r="AA203" s="78"/>
      <c r="AB203" s="78"/>
      <c r="AC203" s="79"/>
      <c r="AE203" s="68"/>
      <c r="AF203" s="69"/>
      <c r="AG203" s="69"/>
      <c r="AH203" s="69"/>
      <c r="AI203" s="69"/>
      <c r="AJ203" s="69"/>
      <c r="AK203" s="84"/>
      <c r="AL203" s="70"/>
      <c r="AN203" s="68"/>
      <c r="AO203" s="69"/>
      <c r="AP203" s="69"/>
      <c r="AQ203" s="69"/>
      <c r="AR203" s="69"/>
      <c r="AS203" s="69"/>
      <c r="AT203" s="70"/>
      <c r="AV203" s="88"/>
      <c r="AW203" s="89"/>
      <c r="AX203" s="89"/>
      <c r="AY203" s="89"/>
      <c r="AZ203" s="89"/>
      <c r="BA203" s="89"/>
      <c r="BB203" s="90"/>
    </row>
    <row r="204" spans="1:54" ht="15.6" x14ac:dyDescent="0.3">
      <c r="B204" s="91"/>
      <c r="C204" s="92"/>
      <c r="D204" s="92"/>
      <c r="E204" s="93"/>
      <c r="G204" s="94"/>
      <c r="H204" s="95"/>
      <c r="I204" s="95"/>
      <c r="J204" s="95"/>
      <c r="K204" s="95"/>
      <c r="L204" s="95"/>
      <c r="M204" s="96"/>
      <c r="O204" s="94"/>
      <c r="P204" s="95"/>
      <c r="Q204" s="95"/>
      <c r="R204" s="95"/>
      <c r="S204" s="95"/>
      <c r="T204" s="95"/>
      <c r="U204" s="96"/>
      <c r="W204" s="97"/>
      <c r="X204" s="98"/>
      <c r="Y204" s="98"/>
      <c r="Z204" s="98"/>
      <c r="AA204" s="98"/>
      <c r="AB204" s="98"/>
      <c r="AC204" s="99"/>
      <c r="AE204" s="94"/>
      <c r="AF204" s="95"/>
      <c r="AG204" s="95"/>
      <c r="AH204" s="95"/>
      <c r="AI204" s="95"/>
      <c r="AJ204" s="95"/>
      <c r="AK204" s="100"/>
      <c r="AL204" s="96"/>
      <c r="AN204" s="94"/>
      <c r="AO204" s="95"/>
      <c r="AP204" s="95"/>
      <c r="AQ204" s="95"/>
      <c r="AR204" s="95"/>
      <c r="AS204" s="95"/>
      <c r="AT204" s="96"/>
      <c r="AV204" s="101"/>
      <c r="AW204" s="102"/>
      <c r="AX204" s="102"/>
      <c r="AY204" s="102"/>
      <c r="AZ204" s="102"/>
      <c r="BA204" s="102"/>
      <c r="BB204" s="103"/>
    </row>
    <row r="205" spans="1:54" ht="15.6" x14ac:dyDescent="0.3">
      <c r="B205" s="62"/>
      <c r="C205" s="63"/>
      <c r="D205" s="63"/>
      <c r="E205" s="64"/>
      <c r="G205" s="68"/>
      <c r="H205" s="69"/>
      <c r="I205" s="69"/>
      <c r="J205" s="69"/>
      <c r="K205" s="69"/>
      <c r="L205" s="69"/>
      <c r="M205" s="70"/>
      <c r="O205" s="68"/>
      <c r="P205" s="69"/>
      <c r="Q205" s="69"/>
      <c r="R205" s="69"/>
      <c r="S205" s="69"/>
      <c r="T205" s="69"/>
      <c r="U205" s="70"/>
      <c r="W205" s="77"/>
      <c r="X205" s="78"/>
      <c r="Y205" s="78"/>
      <c r="Z205" s="78"/>
      <c r="AA205" s="78"/>
      <c r="AB205" s="78"/>
      <c r="AC205" s="79"/>
      <c r="AE205" s="68"/>
      <c r="AF205" s="69"/>
      <c r="AG205" s="69"/>
      <c r="AH205" s="69"/>
      <c r="AI205" s="69"/>
      <c r="AJ205" s="69"/>
      <c r="AK205" s="84"/>
      <c r="AL205" s="70"/>
      <c r="AN205" s="68"/>
      <c r="AO205" s="69"/>
      <c r="AP205" s="69"/>
      <c r="AQ205" s="69"/>
      <c r="AR205" s="69"/>
      <c r="AS205" s="69"/>
      <c r="AT205" s="70"/>
      <c r="AV205" s="88"/>
      <c r="AW205" s="89"/>
      <c r="AX205" s="89"/>
      <c r="AY205" s="89"/>
      <c r="AZ205" s="89"/>
      <c r="BA205" s="89"/>
      <c r="BB205" s="90"/>
    </row>
    <row r="206" spans="1:54" ht="15.6" x14ac:dyDescent="0.3">
      <c r="B206" s="91"/>
      <c r="C206" s="92"/>
      <c r="D206" s="92"/>
      <c r="E206" s="93"/>
      <c r="G206" s="94"/>
      <c r="H206" s="95"/>
      <c r="I206" s="95"/>
      <c r="J206" s="95"/>
      <c r="K206" s="95"/>
      <c r="L206" s="95"/>
      <c r="M206" s="96"/>
      <c r="O206" s="94"/>
      <c r="P206" s="95"/>
      <c r="Q206" s="95"/>
      <c r="R206" s="95"/>
      <c r="S206" s="95"/>
      <c r="T206" s="95"/>
      <c r="U206" s="96"/>
      <c r="W206" s="97"/>
      <c r="X206" s="98"/>
      <c r="Y206" s="98"/>
      <c r="Z206" s="98"/>
      <c r="AA206" s="98"/>
      <c r="AB206" s="98"/>
      <c r="AC206" s="99"/>
      <c r="AE206" s="94"/>
      <c r="AF206" s="95"/>
      <c r="AG206" s="95"/>
      <c r="AH206" s="95"/>
      <c r="AI206" s="95"/>
      <c r="AJ206" s="95"/>
      <c r="AK206" s="100"/>
      <c r="AL206" s="96"/>
      <c r="AN206" s="94"/>
      <c r="AO206" s="95"/>
      <c r="AP206" s="95"/>
      <c r="AQ206" s="95"/>
      <c r="AR206" s="95"/>
      <c r="AS206" s="95"/>
      <c r="AT206" s="96"/>
      <c r="AV206" s="101"/>
      <c r="AW206" s="102"/>
      <c r="AX206" s="102"/>
      <c r="AY206" s="102"/>
      <c r="AZ206" s="102"/>
      <c r="BA206" s="102"/>
      <c r="BB206" s="103"/>
    </row>
    <row r="207" spans="1:54" ht="15.6" x14ac:dyDescent="0.3">
      <c r="B207" s="62"/>
      <c r="C207" s="63"/>
      <c r="D207" s="63"/>
      <c r="E207" s="64"/>
      <c r="G207" s="68"/>
      <c r="H207" s="69"/>
      <c r="I207" s="69"/>
      <c r="J207" s="69"/>
      <c r="K207" s="69"/>
      <c r="L207" s="69"/>
      <c r="M207" s="70"/>
      <c r="O207" s="68"/>
      <c r="P207" s="69"/>
      <c r="Q207" s="69"/>
      <c r="R207" s="69"/>
      <c r="S207" s="69"/>
      <c r="T207" s="69"/>
      <c r="U207" s="70"/>
      <c r="W207" s="77"/>
      <c r="X207" s="78"/>
      <c r="Y207" s="78"/>
      <c r="Z207" s="78"/>
      <c r="AA207" s="78"/>
      <c r="AB207" s="78"/>
      <c r="AC207" s="79"/>
      <c r="AE207" s="68"/>
      <c r="AF207" s="69"/>
      <c r="AG207" s="69"/>
      <c r="AH207" s="69"/>
      <c r="AI207" s="69"/>
      <c r="AJ207" s="69"/>
      <c r="AK207" s="84"/>
      <c r="AL207" s="70"/>
      <c r="AN207" s="68"/>
      <c r="AO207" s="69"/>
      <c r="AP207" s="69"/>
      <c r="AQ207" s="69"/>
      <c r="AR207" s="69"/>
      <c r="AS207" s="69"/>
      <c r="AT207" s="70"/>
      <c r="AV207" s="88"/>
      <c r="AW207" s="89"/>
      <c r="AX207" s="89"/>
      <c r="AY207" s="89"/>
      <c r="AZ207" s="89"/>
      <c r="BA207" s="89"/>
      <c r="BB207" s="90"/>
    </row>
    <row r="208" spans="1:54" ht="15.6" x14ac:dyDescent="0.3">
      <c r="B208" s="91"/>
      <c r="C208" s="92"/>
      <c r="D208" s="92"/>
      <c r="E208" s="93"/>
      <c r="G208" s="94"/>
      <c r="H208" s="95"/>
      <c r="I208" s="95"/>
      <c r="J208" s="95"/>
      <c r="K208" s="95"/>
      <c r="L208" s="95"/>
      <c r="M208" s="96"/>
      <c r="O208" s="94"/>
      <c r="P208" s="95"/>
      <c r="Q208" s="95"/>
      <c r="R208" s="95"/>
      <c r="S208" s="95"/>
      <c r="T208" s="95"/>
      <c r="U208" s="96"/>
      <c r="W208" s="97"/>
      <c r="X208" s="98"/>
      <c r="Y208" s="98"/>
      <c r="Z208" s="98"/>
      <c r="AA208" s="98"/>
      <c r="AB208" s="98"/>
      <c r="AC208" s="99"/>
      <c r="AE208" s="94"/>
      <c r="AF208" s="95"/>
      <c r="AG208" s="95"/>
      <c r="AH208" s="95"/>
      <c r="AI208" s="95"/>
      <c r="AJ208" s="95"/>
      <c r="AK208" s="100"/>
      <c r="AL208" s="96"/>
      <c r="AN208" s="94"/>
      <c r="AO208" s="95"/>
      <c r="AP208" s="95"/>
      <c r="AQ208" s="95"/>
      <c r="AR208" s="95"/>
      <c r="AS208" s="95"/>
      <c r="AT208" s="96"/>
      <c r="AV208" s="101"/>
      <c r="AW208" s="102"/>
      <c r="AX208" s="102"/>
      <c r="AY208" s="102"/>
      <c r="AZ208" s="102"/>
      <c r="BA208" s="102"/>
      <c r="BB208" s="103"/>
    </row>
    <row r="209" spans="2:54" ht="15.6" x14ac:dyDescent="0.3">
      <c r="B209" s="62"/>
      <c r="C209" s="63"/>
      <c r="D209" s="63"/>
      <c r="E209" s="64"/>
      <c r="G209" s="68"/>
      <c r="H209" s="69"/>
      <c r="I209" s="69"/>
      <c r="J209" s="69"/>
      <c r="K209" s="69"/>
      <c r="L209" s="69"/>
      <c r="M209" s="70"/>
      <c r="O209" s="68"/>
      <c r="P209" s="69"/>
      <c r="Q209" s="69"/>
      <c r="R209" s="69"/>
      <c r="S209" s="69"/>
      <c r="T209" s="69"/>
      <c r="U209" s="70"/>
      <c r="W209" s="77"/>
      <c r="X209" s="78"/>
      <c r="Y209" s="78"/>
      <c r="Z209" s="78"/>
      <c r="AA209" s="78"/>
      <c r="AB209" s="78"/>
      <c r="AC209" s="79"/>
      <c r="AE209" s="68"/>
      <c r="AF209" s="69"/>
      <c r="AG209" s="69"/>
      <c r="AH209" s="69"/>
      <c r="AI209" s="69"/>
      <c r="AJ209" s="69"/>
      <c r="AK209" s="84"/>
      <c r="AL209" s="70"/>
      <c r="AN209" s="68"/>
      <c r="AO209" s="69"/>
      <c r="AP209" s="69"/>
      <c r="AQ209" s="69"/>
      <c r="AR209" s="69"/>
      <c r="AS209" s="69"/>
      <c r="AT209" s="70"/>
      <c r="AV209" s="88"/>
      <c r="AW209" s="89"/>
      <c r="AX209" s="89"/>
      <c r="AY209" s="89"/>
      <c r="AZ209" s="89"/>
      <c r="BA209" s="89"/>
      <c r="BB209" s="90"/>
    </row>
    <row r="210" spans="2:54" ht="15.6" x14ac:dyDescent="0.3">
      <c r="B210" s="91"/>
      <c r="C210" s="92"/>
      <c r="D210" s="92"/>
      <c r="E210" s="93"/>
      <c r="G210" s="94"/>
      <c r="H210" s="95"/>
      <c r="I210" s="95"/>
      <c r="J210" s="95"/>
      <c r="K210" s="95"/>
      <c r="L210" s="95"/>
      <c r="M210" s="96"/>
      <c r="O210" s="94"/>
      <c r="P210" s="95"/>
      <c r="Q210" s="95"/>
      <c r="R210" s="95"/>
      <c r="S210" s="95"/>
      <c r="T210" s="95"/>
      <c r="U210" s="96"/>
      <c r="W210" s="97"/>
      <c r="X210" s="98"/>
      <c r="Y210" s="98"/>
      <c r="Z210" s="98"/>
      <c r="AA210" s="98"/>
      <c r="AB210" s="98"/>
      <c r="AC210" s="99"/>
      <c r="AE210" s="94"/>
      <c r="AF210" s="95"/>
      <c r="AG210" s="95"/>
      <c r="AH210" s="95"/>
      <c r="AI210" s="95"/>
      <c r="AJ210" s="95"/>
      <c r="AK210" s="100"/>
      <c r="AL210" s="96"/>
      <c r="AN210" s="94"/>
      <c r="AO210" s="95"/>
      <c r="AP210" s="95"/>
      <c r="AQ210" s="95"/>
      <c r="AR210" s="95"/>
      <c r="AS210" s="95"/>
      <c r="AT210" s="96"/>
      <c r="AV210" s="101"/>
      <c r="AW210" s="102"/>
      <c r="AX210" s="102"/>
      <c r="AY210" s="102"/>
      <c r="AZ210" s="102"/>
      <c r="BA210" s="102"/>
      <c r="BB210" s="103"/>
    </row>
    <row r="211" spans="2:54" ht="15.6" x14ac:dyDescent="0.3">
      <c r="B211" s="62"/>
      <c r="C211" s="63"/>
      <c r="D211" s="63"/>
      <c r="E211" s="64"/>
      <c r="G211" s="68"/>
      <c r="H211" s="69"/>
      <c r="I211" s="69"/>
      <c r="J211" s="69"/>
      <c r="K211" s="69"/>
      <c r="L211" s="69"/>
      <c r="M211" s="70"/>
      <c r="O211" s="68"/>
      <c r="P211" s="69"/>
      <c r="Q211" s="69"/>
      <c r="R211" s="69"/>
      <c r="S211" s="69"/>
      <c r="T211" s="69"/>
      <c r="U211" s="70"/>
      <c r="W211" s="77"/>
      <c r="X211" s="78"/>
      <c r="Y211" s="78"/>
      <c r="Z211" s="78"/>
      <c r="AA211" s="78"/>
      <c r="AB211" s="78"/>
      <c r="AC211" s="79"/>
      <c r="AE211" s="68"/>
      <c r="AF211" s="69"/>
      <c r="AG211" s="69"/>
      <c r="AH211" s="69"/>
      <c r="AI211" s="69"/>
      <c r="AJ211" s="69"/>
      <c r="AK211" s="84"/>
      <c r="AL211" s="70"/>
      <c r="AN211" s="68"/>
      <c r="AO211" s="69"/>
      <c r="AP211" s="69"/>
      <c r="AQ211" s="69"/>
      <c r="AR211" s="69"/>
      <c r="AS211" s="69"/>
      <c r="AT211" s="70"/>
      <c r="AV211" s="88"/>
      <c r="AW211" s="89"/>
      <c r="AX211" s="89"/>
      <c r="AY211" s="89"/>
      <c r="AZ211" s="89"/>
      <c r="BA211" s="89"/>
      <c r="BB211" s="90"/>
    </row>
    <row r="212" spans="2:54" ht="15.6" x14ac:dyDescent="0.3">
      <c r="B212" s="91"/>
      <c r="C212" s="92"/>
      <c r="D212" s="92"/>
      <c r="E212" s="93"/>
      <c r="G212" s="94"/>
      <c r="H212" s="95"/>
      <c r="I212" s="95"/>
      <c r="J212" s="95"/>
      <c r="K212" s="95"/>
      <c r="L212" s="95"/>
      <c r="M212" s="96"/>
      <c r="O212" s="94"/>
      <c r="P212" s="95"/>
      <c r="Q212" s="95"/>
      <c r="R212" s="95"/>
      <c r="S212" s="95"/>
      <c r="T212" s="95"/>
      <c r="U212" s="96"/>
      <c r="W212" s="97"/>
      <c r="X212" s="98"/>
      <c r="Y212" s="98"/>
      <c r="Z212" s="98"/>
      <c r="AA212" s="98"/>
      <c r="AB212" s="98"/>
      <c r="AC212" s="99"/>
      <c r="AE212" s="94"/>
      <c r="AF212" s="95"/>
      <c r="AG212" s="95"/>
      <c r="AH212" s="95"/>
      <c r="AI212" s="95"/>
      <c r="AJ212" s="95"/>
      <c r="AK212" s="100"/>
      <c r="AL212" s="96"/>
      <c r="AN212" s="94"/>
      <c r="AO212" s="95"/>
      <c r="AP212" s="95"/>
      <c r="AQ212" s="95"/>
      <c r="AR212" s="95"/>
      <c r="AS212" s="95"/>
      <c r="AT212" s="96"/>
      <c r="AV212" s="101"/>
      <c r="AW212" s="102"/>
      <c r="AX212" s="102"/>
      <c r="AY212" s="102"/>
      <c r="AZ212" s="102"/>
      <c r="BA212" s="102"/>
      <c r="BB212" s="103"/>
    </row>
    <row r="213" spans="2:54" ht="15.6" x14ac:dyDescent="0.3">
      <c r="B213" s="62"/>
      <c r="C213" s="63"/>
      <c r="D213" s="63"/>
      <c r="E213" s="64"/>
      <c r="G213" s="68"/>
      <c r="H213" s="69"/>
      <c r="I213" s="69"/>
      <c r="J213" s="69"/>
      <c r="K213" s="69"/>
      <c r="L213" s="69"/>
      <c r="M213" s="70"/>
      <c r="O213" s="68"/>
      <c r="P213" s="69"/>
      <c r="Q213" s="69"/>
      <c r="R213" s="69"/>
      <c r="S213" s="69"/>
      <c r="T213" s="69"/>
      <c r="U213" s="70"/>
      <c r="W213" s="77"/>
      <c r="X213" s="78"/>
      <c r="Y213" s="78"/>
      <c r="Z213" s="78"/>
      <c r="AA213" s="78"/>
      <c r="AB213" s="78"/>
      <c r="AC213" s="79"/>
      <c r="AE213" s="68"/>
      <c r="AF213" s="69"/>
      <c r="AG213" s="69"/>
      <c r="AH213" s="69"/>
      <c r="AI213" s="69"/>
      <c r="AJ213" s="69"/>
      <c r="AK213" s="84"/>
      <c r="AL213" s="70"/>
      <c r="AN213" s="68"/>
      <c r="AO213" s="69"/>
      <c r="AP213" s="69"/>
      <c r="AQ213" s="69"/>
      <c r="AR213" s="69"/>
      <c r="AS213" s="69"/>
      <c r="AT213" s="70"/>
      <c r="AV213" s="88"/>
      <c r="AW213" s="89"/>
      <c r="AX213" s="89"/>
      <c r="AY213" s="89"/>
      <c r="AZ213" s="89"/>
      <c r="BA213" s="89"/>
      <c r="BB213" s="90"/>
    </row>
    <row r="214" spans="2:54" ht="15.6" x14ac:dyDescent="0.3">
      <c r="B214" s="91"/>
      <c r="C214" s="92"/>
      <c r="D214" s="92"/>
      <c r="E214" s="93"/>
      <c r="G214" s="94"/>
      <c r="H214" s="95"/>
      <c r="I214" s="95"/>
      <c r="J214" s="95"/>
      <c r="K214" s="95"/>
      <c r="L214" s="95"/>
      <c r="M214" s="96"/>
      <c r="O214" s="94"/>
      <c r="P214" s="95"/>
      <c r="Q214" s="95"/>
      <c r="R214" s="95"/>
      <c r="S214" s="95"/>
      <c r="T214" s="95"/>
      <c r="U214" s="96"/>
      <c r="W214" s="97"/>
      <c r="X214" s="98"/>
      <c r="Y214" s="98"/>
      <c r="Z214" s="98"/>
      <c r="AA214" s="98"/>
      <c r="AB214" s="98"/>
      <c r="AC214" s="99"/>
      <c r="AE214" s="94"/>
      <c r="AF214" s="95"/>
      <c r="AG214" s="95"/>
      <c r="AH214" s="95"/>
      <c r="AI214" s="95"/>
      <c r="AJ214" s="95"/>
      <c r="AK214" s="100"/>
      <c r="AL214" s="96"/>
      <c r="AN214" s="94"/>
      <c r="AO214" s="95"/>
      <c r="AP214" s="95"/>
      <c r="AQ214" s="95"/>
      <c r="AR214" s="95"/>
      <c r="AS214" s="95"/>
      <c r="AT214" s="96"/>
      <c r="AV214" s="101"/>
      <c r="AW214" s="102"/>
      <c r="AX214" s="102"/>
      <c r="AY214" s="102"/>
      <c r="AZ214" s="102"/>
      <c r="BA214" s="102"/>
      <c r="BB214" s="103"/>
    </row>
    <row r="215" spans="2:54" ht="15.6" x14ac:dyDescent="0.3">
      <c r="B215" s="62"/>
      <c r="C215" s="63"/>
      <c r="D215" s="63"/>
      <c r="E215" s="64"/>
      <c r="G215" s="68"/>
      <c r="H215" s="69"/>
      <c r="I215" s="69"/>
      <c r="J215" s="69"/>
      <c r="K215" s="69"/>
      <c r="L215" s="69"/>
      <c r="M215" s="70"/>
      <c r="O215" s="68"/>
      <c r="P215" s="69"/>
      <c r="Q215" s="69"/>
      <c r="R215" s="69"/>
      <c r="S215" s="69"/>
      <c r="T215" s="69"/>
      <c r="U215" s="70"/>
      <c r="W215" s="77"/>
      <c r="X215" s="78"/>
      <c r="Y215" s="78"/>
      <c r="Z215" s="78"/>
      <c r="AA215" s="78"/>
      <c r="AB215" s="78"/>
      <c r="AC215" s="79"/>
      <c r="AE215" s="68"/>
      <c r="AF215" s="69"/>
      <c r="AG215" s="69"/>
      <c r="AH215" s="69"/>
      <c r="AI215" s="69"/>
      <c r="AJ215" s="69"/>
      <c r="AK215" s="84"/>
      <c r="AL215" s="70"/>
      <c r="AN215" s="68"/>
      <c r="AO215" s="69"/>
      <c r="AP215" s="69"/>
      <c r="AQ215" s="69"/>
      <c r="AR215" s="69"/>
      <c r="AS215" s="69"/>
      <c r="AT215" s="70"/>
      <c r="AV215" s="88"/>
      <c r="AW215" s="89"/>
      <c r="AX215" s="89"/>
      <c r="AY215" s="89"/>
      <c r="AZ215" s="89"/>
      <c r="BA215" s="89"/>
      <c r="BB215" s="90"/>
    </row>
    <row r="216" spans="2:54" ht="15.6" x14ac:dyDescent="0.3">
      <c r="B216" s="91"/>
      <c r="C216" s="92"/>
      <c r="D216" s="92"/>
      <c r="E216" s="93"/>
      <c r="G216" s="94"/>
      <c r="H216" s="95"/>
      <c r="I216" s="95"/>
      <c r="J216" s="95"/>
      <c r="K216" s="95"/>
      <c r="L216" s="95"/>
      <c r="M216" s="96"/>
      <c r="O216" s="94"/>
      <c r="P216" s="95"/>
      <c r="Q216" s="95"/>
      <c r="R216" s="95"/>
      <c r="S216" s="95"/>
      <c r="T216" s="95"/>
      <c r="U216" s="96"/>
      <c r="W216" s="97"/>
      <c r="X216" s="98"/>
      <c r="Y216" s="98"/>
      <c r="Z216" s="98"/>
      <c r="AA216" s="98"/>
      <c r="AB216" s="98"/>
      <c r="AC216" s="99"/>
      <c r="AE216" s="94"/>
      <c r="AF216" s="95"/>
      <c r="AG216" s="95"/>
      <c r="AH216" s="95"/>
      <c r="AI216" s="95"/>
      <c r="AJ216" s="95"/>
      <c r="AK216" s="100"/>
      <c r="AL216" s="96"/>
      <c r="AN216" s="94"/>
      <c r="AO216" s="95"/>
      <c r="AP216" s="95"/>
      <c r="AQ216" s="95"/>
      <c r="AR216" s="95"/>
      <c r="AS216" s="95"/>
      <c r="AT216" s="96"/>
      <c r="AV216" s="101"/>
      <c r="AW216" s="102"/>
      <c r="AX216" s="102"/>
      <c r="AY216" s="102"/>
      <c r="AZ216" s="102"/>
      <c r="BA216" s="102"/>
      <c r="BB216" s="103"/>
    </row>
    <row r="217" spans="2:54" ht="15.6" x14ac:dyDescent="0.3">
      <c r="B217" s="62"/>
      <c r="C217" s="63"/>
      <c r="D217" s="63"/>
      <c r="E217" s="64"/>
      <c r="G217" s="68"/>
      <c r="H217" s="69"/>
      <c r="I217" s="69"/>
      <c r="J217" s="69"/>
      <c r="K217" s="69"/>
      <c r="L217" s="69"/>
      <c r="M217" s="70"/>
      <c r="O217" s="68"/>
      <c r="P217" s="69"/>
      <c r="Q217" s="69"/>
      <c r="R217" s="69"/>
      <c r="S217" s="69"/>
      <c r="T217" s="69"/>
      <c r="U217" s="70"/>
      <c r="W217" s="77"/>
      <c r="X217" s="78"/>
      <c r="Y217" s="78"/>
      <c r="Z217" s="78"/>
      <c r="AA217" s="78"/>
      <c r="AB217" s="78"/>
      <c r="AC217" s="79"/>
      <c r="AE217" s="68"/>
      <c r="AF217" s="69"/>
      <c r="AG217" s="69"/>
      <c r="AH217" s="69"/>
      <c r="AI217" s="69"/>
      <c r="AJ217" s="69"/>
      <c r="AK217" s="84"/>
      <c r="AL217" s="70"/>
      <c r="AN217" s="68"/>
      <c r="AO217" s="69"/>
      <c r="AP217" s="69"/>
      <c r="AQ217" s="69"/>
      <c r="AR217" s="69"/>
      <c r="AS217" s="69"/>
      <c r="AT217" s="70"/>
      <c r="AV217" s="88"/>
      <c r="AW217" s="89"/>
      <c r="AX217" s="89"/>
      <c r="AY217" s="89"/>
      <c r="AZ217" s="89"/>
      <c r="BA217" s="89"/>
      <c r="BB217" s="90"/>
    </row>
    <row r="218" spans="2:54" ht="15.6" x14ac:dyDescent="0.3">
      <c r="B218" s="91"/>
      <c r="C218" s="92"/>
      <c r="D218" s="92"/>
      <c r="E218" s="93"/>
      <c r="G218" s="94"/>
      <c r="H218" s="95"/>
      <c r="I218" s="95"/>
      <c r="J218" s="95"/>
      <c r="K218" s="95"/>
      <c r="L218" s="95"/>
      <c r="M218" s="96"/>
      <c r="O218" s="94"/>
      <c r="P218" s="95"/>
      <c r="Q218" s="95"/>
      <c r="R218" s="95"/>
      <c r="S218" s="95"/>
      <c r="T218" s="95"/>
      <c r="U218" s="96"/>
      <c r="W218" s="97"/>
      <c r="X218" s="98"/>
      <c r="Y218" s="98"/>
      <c r="Z218" s="98"/>
      <c r="AA218" s="98"/>
      <c r="AB218" s="98"/>
      <c r="AC218" s="99"/>
      <c r="AE218" s="94"/>
      <c r="AF218" s="95"/>
      <c r="AG218" s="95"/>
      <c r="AH218" s="95"/>
      <c r="AI218" s="95"/>
      <c r="AJ218" s="95"/>
      <c r="AK218" s="100"/>
      <c r="AL218" s="96"/>
      <c r="AN218" s="94"/>
      <c r="AO218" s="95"/>
      <c r="AP218" s="95"/>
      <c r="AQ218" s="95"/>
      <c r="AR218" s="95"/>
      <c r="AS218" s="95"/>
      <c r="AT218" s="96"/>
      <c r="AV218" s="101"/>
      <c r="AW218" s="102"/>
      <c r="AX218" s="102"/>
      <c r="AY218" s="102"/>
      <c r="AZ218" s="102"/>
      <c r="BA218" s="102"/>
      <c r="BB218" s="103"/>
    </row>
    <row r="219" spans="2:54" ht="15.6" x14ac:dyDescent="0.3">
      <c r="B219" s="62"/>
      <c r="C219" s="63"/>
      <c r="D219" s="63"/>
      <c r="E219" s="64"/>
      <c r="G219" s="68"/>
      <c r="H219" s="69"/>
      <c r="I219" s="69"/>
      <c r="J219" s="69"/>
      <c r="K219" s="69"/>
      <c r="L219" s="69"/>
      <c r="M219" s="70"/>
      <c r="O219" s="68"/>
      <c r="P219" s="69"/>
      <c r="Q219" s="69"/>
      <c r="R219" s="69"/>
      <c r="S219" s="69"/>
      <c r="T219" s="69"/>
      <c r="U219" s="70"/>
      <c r="W219" s="77"/>
      <c r="X219" s="78"/>
      <c r="Y219" s="78"/>
      <c r="Z219" s="78"/>
      <c r="AA219" s="78"/>
      <c r="AB219" s="78"/>
      <c r="AC219" s="79"/>
      <c r="AE219" s="68"/>
      <c r="AF219" s="69"/>
      <c r="AG219" s="69"/>
      <c r="AH219" s="69"/>
      <c r="AI219" s="69"/>
      <c r="AJ219" s="69"/>
      <c r="AK219" s="84"/>
      <c r="AL219" s="70"/>
      <c r="AN219" s="68"/>
      <c r="AO219" s="69"/>
      <c r="AP219" s="69"/>
      <c r="AQ219" s="69"/>
      <c r="AR219" s="69"/>
      <c r="AS219" s="69"/>
      <c r="AT219" s="70"/>
      <c r="AV219" s="88"/>
      <c r="AW219" s="89"/>
      <c r="AX219" s="89"/>
      <c r="AY219" s="89"/>
      <c r="AZ219" s="89"/>
      <c r="BA219" s="89"/>
      <c r="BB219" s="90"/>
    </row>
    <row r="220" spans="2:54" ht="15.6" x14ac:dyDescent="0.3">
      <c r="B220" s="91"/>
      <c r="C220" s="92"/>
      <c r="D220" s="92"/>
      <c r="E220" s="93"/>
      <c r="G220" s="94"/>
      <c r="H220" s="95"/>
      <c r="I220" s="95"/>
      <c r="J220" s="95"/>
      <c r="K220" s="95"/>
      <c r="L220" s="95"/>
      <c r="M220" s="96"/>
      <c r="O220" s="94"/>
      <c r="P220" s="95"/>
      <c r="Q220" s="95"/>
      <c r="R220" s="95"/>
      <c r="S220" s="95"/>
      <c r="T220" s="95"/>
      <c r="U220" s="96"/>
      <c r="W220" s="97"/>
      <c r="X220" s="98"/>
      <c r="Y220" s="98"/>
      <c r="Z220" s="98"/>
      <c r="AA220" s="98"/>
      <c r="AB220" s="98"/>
      <c r="AC220" s="99"/>
      <c r="AE220" s="94"/>
      <c r="AF220" s="95"/>
      <c r="AG220" s="95"/>
      <c r="AH220" s="95"/>
      <c r="AI220" s="95"/>
      <c r="AJ220" s="95"/>
      <c r="AK220" s="100"/>
      <c r="AL220" s="96"/>
      <c r="AN220" s="94"/>
      <c r="AO220" s="95"/>
      <c r="AP220" s="95"/>
      <c r="AQ220" s="95"/>
      <c r="AR220" s="95"/>
      <c r="AS220" s="95"/>
      <c r="AT220" s="96"/>
      <c r="AV220" s="101"/>
      <c r="AW220" s="102"/>
      <c r="AX220" s="102"/>
      <c r="AY220" s="102"/>
      <c r="AZ220" s="102"/>
      <c r="BA220" s="102"/>
      <c r="BB220" s="103"/>
    </row>
    <row r="221" spans="2:54" ht="15.6" x14ac:dyDescent="0.3">
      <c r="B221" s="62"/>
      <c r="C221" s="63"/>
      <c r="D221" s="63"/>
      <c r="E221" s="64"/>
      <c r="G221" s="68"/>
      <c r="H221" s="69"/>
      <c r="I221" s="69"/>
      <c r="J221" s="69"/>
      <c r="K221" s="69"/>
      <c r="L221" s="69"/>
      <c r="M221" s="70"/>
      <c r="O221" s="68"/>
      <c r="P221" s="69"/>
      <c r="Q221" s="69"/>
      <c r="R221" s="69"/>
      <c r="S221" s="69"/>
      <c r="T221" s="69"/>
      <c r="U221" s="70"/>
      <c r="W221" s="77"/>
      <c r="X221" s="78"/>
      <c r="Y221" s="78"/>
      <c r="Z221" s="78"/>
      <c r="AA221" s="78"/>
      <c r="AB221" s="78"/>
      <c r="AC221" s="79"/>
      <c r="AE221" s="68"/>
      <c r="AF221" s="69"/>
      <c r="AG221" s="69"/>
      <c r="AH221" s="69"/>
      <c r="AI221" s="69"/>
      <c r="AJ221" s="69"/>
      <c r="AK221" s="84"/>
      <c r="AL221" s="70"/>
      <c r="AN221" s="68"/>
      <c r="AO221" s="69"/>
      <c r="AP221" s="69"/>
      <c r="AQ221" s="69"/>
      <c r="AR221" s="69"/>
      <c r="AS221" s="69"/>
      <c r="AT221" s="70"/>
      <c r="AV221" s="88"/>
      <c r="AW221" s="89"/>
      <c r="AX221" s="89"/>
      <c r="AY221" s="89"/>
      <c r="AZ221" s="89"/>
      <c r="BA221" s="89"/>
      <c r="BB221" s="90"/>
    </row>
    <row r="222" spans="2:54" ht="15.6" x14ac:dyDescent="0.3">
      <c r="B222" s="91"/>
      <c r="C222" s="92"/>
      <c r="D222" s="92"/>
      <c r="E222" s="93"/>
      <c r="G222" s="94"/>
      <c r="H222" s="95"/>
      <c r="I222" s="95"/>
      <c r="J222" s="95"/>
      <c r="K222" s="95"/>
      <c r="L222" s="95"/>
      <c r="M222" s="96"/>
      <c r="O222" s="94"/>
      <c r="P222" s="95"/>
      <c r="Q222" s="95"/>
      <c r="R222" s="95"/>
      <c r="S222" s="95"/>
      <c r="T222" s="95"/>
      <c r="U222" s="96"/>
      <c r="W222" s="97"/>
      <c r="X222" s="98"/>
      <c r="Y222" s="98"/>
      <c r="Z222" s="98"/>
      <c r="AA222" s="98"/>
      <c r="AB222" s="98"/>
      <c r="AC222" s="99"/>
      <c r="AE222" s="94"/>
      <c r="AF222" s="95"/>
      <c r="AG222" s="95"/>
      <c r="AH222" s="95"/>
      <c r="AI222" s="95"/>
      <c r="AJ222" s="95"/>
      <c r="AK222" s="100"/>
      <c r="AL222" s="96"/>
      <c r="AN222" s="94"/>
      <c r="AO222" s="95"/>
      <c r="AP222" s="95"/>
      <c r="AQ222" s="95"/>
      <c r="AR222" s="95"/>
      <c r="AS222" s="95"/>
      <c r="AT222" s="96"/>
      <c r="AV222" s="101"/>
      <c r="AW222" s="102"/>
      <c r="AX222" s="102"/>
      <c r="AY222" s="102"/>
      <c r="AZ222" s="102"/>
      <c r="BA222" s="102"/>
      <c r="BB222" s="103"/>
    </row>
    <row r="223" spans="2:54" ht="15.6" x14ac:dyDescent="0.3">
      <c r="B223" s="62"/>
      <c r="C223" s="63"/>
      <c r="D223" s="63"/>
      <c r="E223" s="64"/>
      <c r="G223" s="68"/>
      <c r="H223" s="69"/>
      <c r="I223" s="69"/>
      <c r="J223" s="69"/>
      <c r="K223" s="69"/>
      <c r="L223" s="69"/>
      <c r="M223" s="70"/>
      <c r="O223" s="68"/>
      <c r="P223" s="69"/>
      <c r="Q223" s="69"/>
      <c r="R223" s="69"/>
      <c r="S223" s="69"/>
      <c r="T223" s="69"/>
      <c r="U223" s="70"/>
      <c r="W223" s="77"/>
      <c r="X223" s="78"/>
      <c r="Y223" s="78"/>
      <c r="Z223" s="78"/>
      <c r="AA223" s="78"/>
      <c r="AB223" s="78"/>
      <c r="AC223" s="79"/>
      <c r="AE223" s="68"/>
      <c r="AF223" s="69"/>
      <c r="AG223" s="69"/>
      <c r="AH223" s="69"/>
      <c r="AI223" s="69"/>
      <c r="AJ223" s="69"/>
      <c r="AK223" s="84"/>
      <c r="AL223" s="70"/>
      <c r="AN223" s="68"/>
      <c r="AO223" s="69"/>
      <c r="AP223" s="69"/>
      <c r="AQ223" s="69"/>
      <c r="AR223" s="69"/>
      <c r="AS223" s="69"/>
      <c r="AT223" s="70"/>
      <c r="AV223" s="88"/>
      <c r="AW223" s="89"/>
      <c r="AX223" s="89"/>
      <c r="AY223" s="89"/>
      <c r="AZ223" s="89"/>
      <c r="BA223" s="89"/>
      <c r="BB223" s="90"/>
    </row>
    <row r="224" spans="2:54" ht="15.6" x14ac:dyDescent="0.3">
      <c r="B224" s="91"/>
      <c r="C224" s="92"/>
      <c r="D224" s="92"/>
      <c r="E224" s="93"/>
      <c r="G224" s="94"/>
      <c r="H224" s="95"/>
      <c r="I224" s="95"/>
      <c r="J224" s="95"/>
      <c r="K224" s="95"/>
      <c r="L224" s="95"/>
      <c r="M224" s="96"/>
      <c r="O224" s="94"/>
      <c r="P224" s="95"/>
      <c r="Q224" s="95"/>
      <c r="R224" s="95"/>
      <c r="S224" s="95"/>
      <c r="T224" s="95"/>
      <c r="U224" s="96"/>
      <c r="W224" s="97"/>
      <c r="X224" s="98"/>
      <c r="Y224" s="98"/>
      <c r="Z224" s="98"/>
      <c r="AA224" s="98"/>
      <c r="AB224" s="98"/>
      <c r="AC224" s="99"/>
      <c r="AE224" s="94"/>
      <c r="AF224" s="95"/>
      <c r="AG224" s="95"/>
      <c r="AH224" s="95"/>
      <c r="AI224" s="95"/>
      <c r="AJ224" s="95"/>
      <c r="AK224" s="100"/>
      <c r="AL224" s="96"/>
      <c r="AN224" s="94"/>
      <c r="AO224" s="95"/>
      <c r="AP224" s="95"/>
      <c r="AQ224" s="95"/>
      <c r="AR224" s="95"/>
      <c r="AS224" s="95"/>
      <c r="AT224" s="96"/>
      <c r="AV224" s="101"/>
      <c r="AW224" s="102"/>
      <c r="AX224" s="102"/>
      <c r="AY224" s="102"/>
      <c r="AZ224" s="102"/>
      <c r="BA224" s="102"/>
      <c r="BB224" s="103"/>
    </row>
    <row r="225" spans="2:54" ht="15.6" x14ac:dyDescent="0.3">
      <c r="B225" s="62"/>
      <c r="C225" s="63"/>
      <c r="D225" s="63"/>
      <c r="E225" s="64"/>
      <c r="G225" s="68"/>
      <c r="H225" s="69"/>
      <c r="I225" s="69"/>
      <c r="J225" s="69"/>
      <c r="K225" s="69"/>
      <c r="L225" s="69"/>
      <c r="M225" s="70"/>
      <c r="O225" s="68"/>
      <c r="P225" s="69"/>
      <c r="Q225" s="69"/>
      <c r="R225" s="69"/>
      <c r="S225" s="69"/>
      <c r="T225" s="69"/>
      <c r="U225" s="70"/>
      <c r="W225" s="77"/>
      <c r="X225" s="78"/>
      <c r="Y225" s="78"/>
      <c r="Z225" s="78"/>
      <c r="AA225" s="78"/>
      <c r="AB225" s="78"/>
      <c r="AC225" s="79"/>
      <c r="AE225" s="68"/>
      <c r="AF225" s="69"/>
      <c r="AG225" s="69"/>
      <c r="AH225" s="69"/>
      <c r="AI225" s="69"/>
      <c r="AJ225" s="69"/>
      <c r="AK225" s="84"/>
      <c r="AL225" s="70"/>
      <c r="AN225" s="68"/>
      <c r="AO225" s="69"/>
      <c r="AP225" s="69"/>
      <c r="AQ225" s="69"/>
      <c r="AR225" s="69"/>
      <c r="AS225" s="69"/>
      <c r="AT225" s="70"/>
      <c r="AV225" s="88"/>
      <c r="AW225" s="89"/>
      <c r="AX225" s="89"/>
      <c r="AY225" s="89"/>
      <c r="AZ225" s="89"/>
      <c r="BA225" s="89"/>
      <c r="BB225" s="90"/>
    </row>
    <row r="226" spans="2:54" ht="15.6" x14ac:dyDescent="0.3">
      <c r="B226" s="91"/>
      <c r="C226" s="92"/>
      <c r="D226" s="92"/>
      <c r="E226" s="93"/>
      <c r="G226" s="94"/>
      <c r="H226" s="95"/>
      <c r="I226" s="95"/>
      <c r="J226" s="95"/>
      <c r="K226" s="95"/>
      <c r="L226" s="95"/>
      <c r="M226" s="96"/>
      <c r="O226" s="94"/>
      <c r="P226" s="95"/>
      <c r="Q226" s="95"/>
      <c r="R226" s="95"/>
      <c r="S226" s="95"/>
      <c r="T226" s="95"/>
      <c r="U226" s="96"/>
      <c r="W226" s="97"/>
      <c r="X226" s="98"/>
      <c r="Y226" s="98"/>
      <c r="Z226" s="98"/>
      <c r="AA226" s="98"/>
      <c r="AB226" s="98"/>
      <c r="AC226" s="99"/>
      <c r="AE226" s="94"/>
      <c r="AF226" s="95"/>
      <c r="AG226" s="95"/>
      <c r="AH226" s="95"/>
      <c r="AI226" s="95"/>
      <c r="AJ226" s="95"/>
      <c r="AK226" s="100"/>
      <c r="AL226" s="96"/>
      <c r="AN226" s="94"/>
      <c r="AO226" s="95"/>
      <c r="AP226" s="95"/>
      <c r="AQ226" s="95"/>
      <c r="AR226" s="95"/>
      <c r="AS226" s="95"/>
      <c r="AT226" s="96"/>
      <c r="AV226" s="101"/>
      <c r="AW226" s="102"/>
      <c r="AX226" s="102"/>
      <c r="AY226" s="102"/>
      <c r="AZ226" s="102"/>
      <c r="BA226" s="102"/>
      <c r="BB226" s="103"/>
    </row>
    <row r="227" spans="2:54" ht="15.6" x14ac:dyDescent="0.3">
      <c r="B227" s="62"/>
      <c r="C227" s="63"/>
      <c r="D227" s="63"/>
      <c r="E227" s="64"/>
      <c r="G227" s="68"/>
      <c r="H227" s="69"/>
      <c r="I227" s="69"/>
      <c r="J227" s="69"/>
      <c r="K227" s="69"/>
      <c r="L227" s="69"/>
      <c r="M227" s="70"/>
      <c r="O227" s="68"/>
      <c r="P227" s="69"/>
      <c r="Q227" s="69"/>
      <c r="R227" s="69"/>
      <c r="S227" s="69"/>
      <c r="T227" s="69"/>
      <c r="U227" s="70"/>
      <c r="W227" s="77"/>
      <c r="X227" s="78"/>
      <c r="Y227" s="78"/>
      <c r="Z227" s="78"/>
      <c r="AA227" s="78"/>
      <c r="AB227" s="78"/>
      <c r="AC227" s="79"/>
      <c r="AE227" s="68"/>
      <c r="AF227" s="69"/>
      <c r="AG227" s="69"/>
      <c r="AH227" s="69"/>
      <c r="AI227" s="69"/>
      <c r="AJ227" s="69"/>
      <c r="AK227" s="84"/>
      <c r="AL227" s="70"/>
      <c r="AN227" s="68"/>
      <c r="AO227" s="69"/>
      <c r="AP227" s="69"/>
      <c r="AQ227" s="69"/>
      <c r="AR227" s="69"/>
      <c r="AS227" s="69"/>
      <c r="AT227" s="70"/>
      <c r="AV227" s="88"/>
      <c r="AW227" s="89"/>
      <c r="AX227" s="89"/>
      <c r="AY227" s="89"/>
      <c r="AZ227" s="89"/>
      <c r="BA227" s="89"/>
      <c r="BB227" s="90"/>
    </row>
    <row r="228" spans="2:54" ht="15.6" x14ac:dyDescent="0.3">
      <c r="B228" s="91"/>
      <c r="C228" s="92"/>
      <c r="D228" s="92"/>
      <c r="E228" s="93"/>
      <c r="G228" s="94"/>
      <c r="H228" s="95"/>
      <c r="I228" s="95"/>
      <c r="J228" s="95"/>
      <c r="K228" s="95"/>
      <c r="L228" s="95"/>
      <c r="M228" s="96"/>
      <c r="O228" s="94"/>
      <c r="P228" s="95"/>
      <c r="Q228" s="95"/>
      <c r="R228" s="95"/>
      <c r="S228" s="95"/>
      <c r="T228" s="95"/>
      <c r="U228" s="96"/>
      <c r="W228" s="97"/>
      <c r="X228" s="98"/>
      <c r="Y228" s="98"/>
      <c r="Z228" s="98"/>
      <c r="AA228" s="98"/>
      <c r="AB228" s="98"/>
      <c r="AC228" s="99"/>
      <c r="AE228" s="94"/>
      <c r="AF228" s="95"/>
      <c r="AG228" s="95"/>
      <c r="AH228" s="95"/>
      <c r="AI228" s="95"/>
      <c r="AJ228" s="95"/>
      <c r="AK228" s="100"/>
      <c r="AL228" s="96"/>
      <c r="AN228" s="94"/>
      <c r="AO228" s="95"/>
      <c r="AP228" s="95"/>
      <c r="AQ228" s="95"/>
      <c r="AR228" s="95"/>
      <c r="AS228" s="95"/>
      <c r="AT228" s="96"/>
      <c r="AV228" s="101"/>
      <c r="AW228" s="102"/>
      <c r="AX228" s="102"/>
      <c r="AY228" s="102"/>
      <c r="AZ228" s="102"/>
      <c r="BA228" s="102"/>
      <c r="BB228" s="103"/>
    </row>
    <row r="229" spans="2:54" ht="15.6" x14ac:dyDescent="0.3">
      <c r="B229" s="62"/>
      <c r="C229" s="63"/>
      <c r="D229" s="63"/>
      <c r="E229" s="64"/>
      <c r="G229" s="68"/>
      <c r="H229" s="69"/>
      <c r="I229" s="69"/>
      <c r="J229" s="69"/>
      <c r="K229" s="69"/>
      <c r="L229" s="69"/>
      <c r="M229" s="70"/>
      <c r="O229" s="68"/>
      <c r="P229" s="69"/>
      <c r="Q229" s="69"/>
      <c r="R229" s="69"/>
      <c r="S229" s="69"/>
      <c r="T229" s="69"/>
      <c r="U229" s="70"/>
      <c r="W229" s="77"/>
      <c r="X229" s="78"/>
      <c r="Y229" s="78"/>
      <c r="Z229" s="78"/>
      <c r="AA229" s="78"/>
      <c r="AB229" s="78"/>
      <c r="AC229" s="79"/>
      <c r="AE229" s="68"/>
      <c r="AF229" s="69"/>
      <c r="AG229" s="69"/>
      <c r="AH229" s="69"/>
      <c r="AI229" s="69"/>
      <c r="AJ229" s="69"/>
      <c r="AK229" s="84"/>
      <c r="AL229" s="70"/>
      <c r="AN229" s="68"/>
      <c r="AO229" s="69"/>
      <c r="AP229" s="69"/>
      <c r="AQ229" s="69"/>
      <c r="AR229" s="69"/>
      <c r="AS229" s="69"/>
      <c r="AT229" s="70"/>
      <c r="AV229" s="88"/>
      <c r="AW229" s="89"/>
      <c r="AX229" s="89"/>
      <c r="AY229" s="89"/>
      <c r="AZ229" s="89"/>
      <c r="BA229" s="89"/>
      <c r="BB229" s="90"/>
    </row>
    <row r="230" spans="2:54" ht="15.6" x14ac:dyDescent="0.3">
      <c r="B230" s="91"/>
      <c r="C230" s="92"/>
      <c r="D230" s="92"/>
      <c r="E230" s="93"/>
      <c r="G230" s="94"/>
      <c r="H230" s="95"/>
      <c r="I230" s="95"/>
      <c r="J230" s="95"/>
      <c r="K230" s="95"/>
      <c r="L230" s="95"/>
      <c r="M230" s="96"/>
      <c r="O230" s="94"/>
      <c r="P230" s="95"/>
      <c r="Q230" s="95"/>
      <c r="R230" s="95"/>
      <c r="S230" s="95"/>
      <c r="T230" s="95"/>
      <c r="U230" s="96"/>
      <c r="W230" s="97"/>
      <c r="X230" s="98"/>
      <c r="Y230" s="98"/>
      <c r="Z230" s="98"/>
      <c r="AA230" s="98"/>
      <c r="AB230" s="98"/>
      <c r="AC230" s="99"/>
      <c r="AE230" s="94"/>
      <c r="AF230" s="95"/>
      <c r="AG230" s="95"/>
      <c r="AH230" s="95"/>
      <c r="AI230" s="95"/>
      <c r="AJ230" s="95"/>
      <c r="AK230" s="100"/>
      <c r="AL230" s="96"/>
      <c r="AN230" s="94"/>
      <c r="AO230" s="95"/>
      <c r="AP230" s="95"/>
      <c r="AQ230" s="95"/>
      <c r="AR230" s="95"/>
      <c r="AS230" s="95"/>
      <c r="AT230" s="96"/>
      <c r="AV230" s="101"/>
      <c r="AW230" s="102"/>
      <c r="AX230" s="102"/>
      <c r="AY230" s="102"/>
      <c r="AZ230" s="102"/>
      <c r="BA230" s="102"/>
      <c r="BB230" s="103"/>
    </row>
    <row r="231" spans="2:54" ht="15.6" x14ac:dyDescent="0.3">
      <c r="B231" s="62"/>
      <c r="C231" s="63"/>
      <c r="D231" s="63"/>
      <c r="E231" s="64"/>
      <c r="G231" s="68"/>
      <c r="H231" s="69"/>
      <c r="I231" s="69"/>
      <c r="J231" s="69"/>
      <c r="K231" s="69"/>
      <c r="L231" s="69"/>
      <c r="M231" s="70"/>
      <c r="O231" s="68"/>
      <c r="P231" s="69"/>
      <c r="Q231" s="69"/>
      <c r="R231" s="69"/>
      <c r="S231" s="69"/>
      <c r="T231" s="69"/>
      <c r="U231" s="70"/>
      <c r="W231" s="77"/>
      <c r="X231" s="78"/>
      <c r="Y231" s="78"/>
      <c r="Z231" s="78"/>
      <c r="AA231" s="78"/>
      <c r="AB231" s="78"/>
      <c r="AC231" s="79"/>
      <c r="AE231" s="68"/>
      <c r="AF231" s="69"/>
      <c r="AG231" s="69"/>
      <c r="AH231" s="69"/>
      <c r="AI231" s="69"/>
      <c r="AJ231" s="69"/>
      <c r="AK231" s="84"/>
      <c r="AL231" s="70"/>
      <c r="AN231" s="68"/>
      <c r="AO231" s="69"/>
      <c r="AP231" s="69"/>
      <c r="AQ231" s="69"/>
      <c r="AR231" s="69"/>
      <c r="AS231" s="69"/>
      <c r="AT231" s="70"/>
      <c r="AV231" s="88"/>
      <c r="AW231" s="89"/>
      <c r="AX231" s="89"/>
      <c r="AY231" s="89"/>
      <c r="AZ231" s="89"/>
      <c r="BA231" s="89"/>
      <c r="BB231" s="90"/>
    </row>
    <row r="232" spans="2:54" ht="15.6" x14ac:dyDescent="0.3">
      <c r="B232" s="91"/>
      <c r="C232" s="92"/>
      <c r="D232" s="92"/>
      <c r="E232" s="93"/>
      <c r="G232" s="94"/>
      <c r="H232" s="95"/>
      <c r="I232" s="95"/>
      <c r="J232" s="95"/>
      <c r="K232" s="95"/>
      <c r="L232" s="95"/>
      <c r="M232" s="96"/>
      <c r="O232" s="94"/>
      <c r="P232" s="95"/>
      <c r="Q232" s="95"/>
      <c r="R232" s="95"/>
      <c r="S232" s="95"/>
      <c r="T232" s="95"/>
      <c r="U232" s="96"/>
      <c r="W232" s="97"/>
      <c r="X232" s="98"/>
      <c r="Y232" s="98"/>
      <c r="Z232" s="98"/>
      <c r="AA232" s="98"/>
      <c r="AB232" s="98"/>
      <c r="AC232" s="99"/>
      <c r="AE232" s="94"/>
      <c r="AF232" s="95"/>
      <c r="AG232" s="95"/>
      <c r="AH232" s="95"/>
      <c r="AI232" s="95"/>
      <c r="AJ232" s="95"/>
      <c r="AK232" s="100"/>
      <c r="AL232" s="96"/>
      <c r="AN232" s="94"/>
      <c r="AO232" s="95"/>
      <c r="AP232" s="95"/>
      <c r="AQ232" s="95"/>
      <c r="AR232" s="95"/>
      <c r="AS232" s="95"/>
      <c r="AT232" s="96"/>
      <c r="AV232" s="101"/>
      <c r="AW232" s="102"/>
      <c r="AX232" s="102"/>
      <c r="AY232" s="102"/>
      <c r="AZ232" s="102"/>
      <c r="BA232" s="102"/>
      <c r="BB232" s="103"/>
    </row>
    <row r="233" spans="2:54" ht="15.6" x14ac:dyDescent="0.3">
      <c r="B233" s="62"/>
      <c r="C233" s="63"/>
      <c r="D233" s="63"/>
      <c r="E233" s="64"/>
      <c r="G233" s="68"/>
      <c r="H233" s="69"/>
      <c r="I233" s="69"/>
      <c r="J233" s="69"/>
      <c r="K233" s="69"/>
      <c r="L233" s="69"/>
      <c r="M233" s="70"/>
      <c r="O233" s="68"/>
      <c r="P233" s="69"/>
      <c r="Q233" s="69"/>
      <c r="R233" s="69"/>
      <c r="S233" s="69"/>
      <c r="T233" s="69"/>
      <c r="U233" s="70"/>
      <c r="W233" s="77"/>
      <c r="X233" s="78"/>
      <c r="Y233" s="78"/>
      <c r="Z233" s="78"/>
      <c r="AA233" s="78"/>
      <c r="AB233" s="78"/>
      <c r="AC233" s="79"/>
      <c r="AE233" s="68"/>
      <c r="AF233" s="69"/>
      <c r="AG233" s="69"/>
      <c r="AH233" s="69"/>
      <c r="AI233" s="69"/>
      <c r="AJ233" s="69"/>
      <c r="AK233" s="84"/>
      <c r="AL233" s="70"/>
      <c r="AN233" s="68"/>
      <c r="AO233" s="69"/>
      <c r="AP233" s="69"/>
      <c r="AQ233" s="69"/>
      <c r="AR233" s="69"/>
      <c r="AS233" s="69"/>
      <c r="AT233" s="70"/>
      <c r="AV233" s="88"/>
      <c r="AW233" s="89"/>
      <c r="AX233" s="89"/>
      <c r="AY233" s="89"/>
      <c r="AZ233" s="89"/>
      <c r="BA233" s="89"/>
      <c r="BB233" s="90"/>
    </row>
    <row r="234" spans="2:54" ht="15.6" x14ac:dyDescent="0.3">
      <c r="B234" s="91"/>
      <c r="C234" s="92"/>
      <c r="D234" s="92"/>
      <c r="E234" s="93"/>
      <c r="G234" s="94"/>
      <c r="H234" s="95"/>
      <c r="I234" s="95"/>
      <c r="J234" s="95"/>
      <c r="K234" s="95"/>
      <c r="L234" s="95"/>
      <c r="M234" s="96"/>
      <c r="O234" s="94"/>
      <c r="P234" s="95"/>
      <c r="Q234" s="95"/>
      <c r="R234" s="95"/>
      <c r="S234" s="95"/>
      <c r="T234" s="95"/>
      <c r="U234" s="96"/>
      <c r="W234" s="97"/>
      <c r="X234" s="98"/>
      <c r="Y234" s="98"/>
      <c r="Z234" s="98"/>
      <c r="AA234" s="98"/>
      <c r="AB234" s="98"/>
      <c r="AC234" s="99"/>
      <c r="AE234" s="94"/>
      <c r="AF234" s="95"/>
      <c r="AG234" s="95"/>
      <c r="AH234" s="95"/>
      <c r="AI234" s="95"/>
      <c r="AJ234" s="95"/>
      <c r="AK234" s="100"/>
      <c r="AL234" s="96"/>
      <c r="AN234" s="94"/>
      <c r="AO234" s="95"/>
      <c r="AP234" s="95"/>
      <c r="AQ234" s="95"/>
      <c r="AR234" s="95"/>
      <c r="AS234" s="95"/>
      <c r="AT234" s="96"/>
      <c r="AV234" s="101"/>
      <c r="AW234" s="102"/>
      <c r="AX234" s="102"/>
      <c r="AY234" s="102"/>
      <c r="AZ234" s="102"/>
      <c r="BA234" s="102"/>
      <c r="BB234" s="103"/>
    </row>
    <row r="235" spans="2:54" ht="15.6" x14ac:dyDescent="0.3">
      <c r="B235" s="62"/>
      <c r="C235" s="63"/>
      <c r="D235" s="63"/>
      <c r="E235" s="64"/>
      <c r="G235" s="68"/>
      <c r="H235" s="69"/>
      <c r="I235" s="69"/>
      <c r="J235" s="69"/>
      <c r="K235" s="69"/>
      <c r="L235" s="69"/>
      <c r="M235" s="70"/>
      <c r="O235" s="68"/>
      <c r="P235" s="69"/>
      <c r="Q235" s="69"/>
      <c r="R235" s="69"/>
      <c r="S235" s="69"/>
      <c r="T235" s="69"/>
      <c r="U235" s="70"/>
      <c r="W235" s="77"/>
      <c r="X235" s="78"/>
      <c r="Y235" s="78"/>
      <c r="Z235" s="78"/>
      <c r="AA235" s="78"/>
      <c r="AB235" s="78"/>
      <c r="AC235" s="79"/>
      <c r="AE235" s="68"/>
      <c r="AF235" s="69"/>
      <c r="AG235" s="69"/>
      <c r="AH235" s="69"/>
      <c r="AI235" s="69"/>
      <c r="AJ235" s="69"/>
      <c r="AK235" s="84"/>
      <c r="AL235" s="70"/>
      <c r="AN235" s="68"/>
      <c r="AO235" s="69"/>
      <c r="AP235" s="69"/>
      <c r="AQ235" s="69"/>
      <c r="AR235" s="69"/>
      <c r="AS235" s="69"/>
      <c r="AT235" s="70"/>
      <c r="AV235" s="88"/>
      <c r="AW235" s="89"/>
      <c r="AX235" s="89"/>
      <c r="AY235" s="89"/>
      <c r="AZ235" s="89"/>
      <c r="BA235" s="89"/>
      <c r="BB235" s="90"/>
    </row>
    <row r="236" spans="2:54" ht="15.6" x14ac:dyDescent="0.3">
      <c r="B236" s="91"/>
      <c r="C236" s="92"/>
      <c r="D236" s="92"/>
      <c r="E236" s="93"/>
      <c r="G236" s="94"/>
      <c r="H236" s="95"/>
      <c r="I236" s="95"/>
      <c r="J236" s="95"/>
      <c r="K236" s="95"/>
      <c r="L236" s="95"/>
      <c r="M236" s="96"/>
      <c r="O236" s="94"/>
      <c r="P236" s="95"/>
      <c r="Q236" s="95"/>
      <c r="R236" s="95"/>
      <c r="S236" s="95"/>
      <c r="T236" s="95"/>
      <c r="U236" s="96"/>
      <c r="W236" s="97"/>
      <c r="X236" s="98"/>
      <c r="Y236" s="98"/>
      <c r="Z236" s="98"/>
      <c r="AA236" s="98"/>
      <c r="AB236" s="98"/>
      <c r="AC236" s="99"/>
      <c r="AE236" s="94"/>
      <c r="AF236" s="95"/>
      <c r="AG236" s="95"/>
      <c r="AH236" s="95"/>
      <c r="AI236" s="95"/>
      <c r="AJ236" s="95"/>
      <c r="AK236" s="100"/>
      <c r="AL236" s="96"/>
      <c r="AN236" s="94"/>
      <c r="AO236" s="95"/>
      <c r="AP236" s="95"/>
      <c r="AQ236" s="95"/>
      <c r="AR236" s="95"/>
      <c r="AS236" s="95"/>
      <c r="AT236" s="96"/>
      <c r="AV236" s="101"/>
      <c r="AW236" s="102"/>
      <c r="AX236" s="102"/>
      <c r="AY236" s="102"/>
      <c r="AZ236" s="102"/>
      <c r="BA236" s="102"/>
      <c r="BB236" s="103"/>
    </row>
    <row r="237" spans="2:54" ht="15.6" x14ac:dyDescent="0.3">
      <c r="B237" s="104"/>
      <c r="C237" s="105"/>
      <c r="D237" s="105"/>
      <c r="E237" s="106"/>
      <c r="F237" s="107"/>
      <c r="G237" s="71"/>
      <c r="H237" s="72"/>
      <c r="I237" s="72"/>
      <c r="J237" s="72"/>
      <c r="K237" s="72"/>
      <c r="L237" s="72"/>
      <c r="M237" s="73"/>
      <c r="N237" s="107"/>
      <c r="O237" s="71"/>
      <c r="P237" s="72"/>
      <c r="Q237" s="72"/>
      <c r="R237" s="72"/>
      <c r="S237" s="72"/>
      <c r="T237" s="72"/>
      <c r="U237" s="73"/>
      <c r="V237" s="107"/>
      <c r="W237" s="80"/>
      <c r="X237" s="81"/>
      <c r="Y237" s="81"/>
      <c r="Z237" s="81"/>
      <c r="AA237" s="81"/>
      <c r="AB237" s="81"/>
      <c r="AC237" s="82"/>
      <c r="AD237" s="107"/>
      <c r="AE237" s="71"/>
      <c r="AF237" s="72"/>
      <c r="AG237" s="72"/>
      <c r="AH237" s="72"/>
      <c r="AI237" s="72"/>
      <c r="AJ237" s="72"/>
      <c r="AK237" s="108"/>
      <c r="AL237" s="73"/>
      <c r="AM237" s="107"/>
      <c r="AN237" s="71"/>
      <c r="AO237" s="72"/>
      <c r="AP237" s="72"/>
      <c r="AQ237" s="72"/>
      <c r="AR237" s="72"/>
      <c r="AS237" s="72"/>
      <c r="AT237" s="73"/>
      <c r="AU237" s="107"/>
      <c r="AV237" s="109"/>
      <c r="AW237" s="110"/>
      <c r="AX237" s="110"/>
      <c r="AY237" s="110"/>
      <c r="AZ237" s="110"/>
      <c r="BA237" s="110"/>
      <c r="BB237" s="111"/>
    </row>
  </sheetData>
  <mergeCells count="6">
    <mergeCell ref="AN4:AT4"/>
    <mergeCell ref="AV4:BB4"/>
    <mergeCell ref="G4:M4"/>
    <mergeCell ref="O4:U4"/>
    <mergeCell ref="W4:AC4"/>
    <mergeCell ref="AE4:AL4"/>
  </mergeCells>
  <dataValidations count="2">
    <dataValidation type="custom" errorStyle="information" allowBlank="1" showInputMessage="1" showErrorMessage="1" errorTitle="Economatica Excel Add-In" error="This cell contains data provided by Economatica. By changing it's value it will become inconsistent with the rest._x000a_Your change will be overwritten on the next update." sqref="AR7:AR196" xr:uid="{00000000-0002-0000-0000-000000000000}">
      <formula1>FALSE</formula1>
    </dataValidation>
    <dataValidation type="custom" errorStyle="information" allowBlank="1" showInputMessage="1" showErrorMessage="1" errorTitle="Economatica Excel Add-In" error="This cell contains data provided by Economatica. By changing it's value it will become inconsistent with the rest._x000a_Your change will be overwritten on the next update." sqref="AN7:AQ196 W7:AA196 G7:K196 O7:S196 AE7:AI196 C7:E196" xr:uid="{00000000-0002-0000-0000-000001000000}">
      <formula1>"FALSE"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Múltiplos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Milton Santiago</cp:lastModifiedBy>
  <cp:lastPrinted>2018-11-14T17:54:14Z</cp:lastPrinted>
  <dcterms:created xsi:type="dcterms:W3CDTF">2018-09-20T20:49:08Z</dcterms:created>
  <dcterms:modified xsi:type="dcterms:W3CDTF">2024-09-27T12:15:17Z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1411905902</vt:lpwstr>
  </property>
  <property fmtid="{D5CDD505-2E9C-101B-9397-08002B2CF9AE}" pid="3" name="EcoUpdateMessage">
    <vt:lpwstr>2024/09/27-12:05:02</vt:lpwstr>
  </property>
  <property fmtid="{D5CDD505-2E9C-101B-9397-08002B2CF9AE}" pid="4" name="EcoUpdateStatus">
    <vt:lpwstr>2024-09-26=BRA:St,ME,Fd,TP;USA:St,ME;ARG:St,ME,Fd,TP;MEX:St,ME,Fd,TP;CHL:St,ME,Fd;PER:St,ME,Fd;SAU:St|2022-10-17=USA:TP|2021-11-17=CHL:TP|2014-02-26=VEN:St|2002-11-08=JPN:St|2024-09-09=GBR:St,ME|2016-08-18=NNN:St|2024-09-25=COL:St,ME|2024-09-23=COL:Fd|2024-09-24=PER:TP|2007-01-31=ESP:St|2003-01-29=CHN:St|2003-01-28=TWN:St|2003-01-30=HKG:St;KOR:St|2023-01-19=OTH:St|2024-06-30=PAN:St|2024-06-24=SAU:ME</vt:lpwstr>
  </property>
</Properties>
</file>