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1 - Ações - 20 -23\"/>
    </mc:Choice>
  </mc:AlternateContent>
  <xr:revisionPtr revIDLastSave="0" documentId="8_{28188E83-7A21-4566-9AA5-305F39BA2C6C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Risco e Retorno" sheetId="1" r:id="rId1"/>
  </sheets>
  <definedNames>
    <definedName name="_ECO_RANGE_ID6644fd441b094788a807c780c74e4768" localSheetId="0" hidden="1">'Risco e Retorno'!$D$8:$D$20</definedName>
    <definedName name="_ECO_RANGE_ID7c5a7516beda4243b27b806e18f21fd6" localSheetId="0" hidden="1">'Risco e Retorno'!$E$8:$E$20</definedName>
    <definedName name="_ECO_RANGE_IDb4c76b958e1545b491010121d41f39c0" localSheetId="0" hidden="1">'Risco e Retorno'!$C$8:$C$20</definedName>
    <definedName name="_xlnm.Print_Area" localSheetId="0">'Risco e Retorno'!$A$1:$Q$33</definedName>
    <definedName name="Codigos">OFFSET('Risco e Retorno'!$D$8,0,0,COUNTA('Risco e Retorno'!$D:$D)-4)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C7" i="1"/>
  <c r="C2" i="1"/>
  <c r="D7" i="1" s="1"/>
  <c r="L9" i="1"/>
  <c r="L10" i="1"/>
  <c r="K9" i="1"/>
  <c r="K10" i="1"/>
  <c r="E7" i="1"/>
</calcChain>
</file>

<file path=xl/sharedStrings.xml><?xml version="1.0" encoding="utf-8"?>
<sst xmlns="http://schemas.openxmlformats.org/spreadsheetml/2006/main" count="41" uniqueCount="39">
  <si>
    <t>Data Inicial:</t>
  </si>
  <si>
    <t>Código</t>
  </si>
  <si>
    <t>Selecionar o Índice de Mercado</t>
  </si>
  <si>
    <t>12M</t>
  </si>
  <si>
    <t>Dta. Últ. Cot.:</t>
  </si>
  <si>
    <t>Dta. Pref. Últ. Cot.:</t>
  </si>
  <si>
    <t>TICKER</t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</si>
  <si>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</si>
  <si>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C2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B1AE2D"/>
        <rFont val="Calibri"/>
        <family val="2"/>
        <scheme val="minor"/>
      </rPr>
      <t xml:space="preserve"> Célula C3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</si>
  <si>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Escolha o intervalo (D = </t>
    </r>
    <r>
      <rPr>
        <b/>
        <sz val="10"/>
        <color rgb="FFB1AE2D"/>
        <rFont val="Calibri"/>
        <family val="2"/>
        <scheme val="minor"/>
      </rPr>
      <t>Dia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W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Semana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M </t>
    </r>
    <r>
      <rPr>
        <b/>
        <sz val="10"/>
        <color rgb="FF023A4A"/>
        <rFont val="Calibri"/>
        <family val="2"/>
        <scheme val="minor"/>
      </rPr>
      <t xml:space="preserve">= </t>
    </r>
    <r>
      <rPr>
        <b/>
        <sz val="10"/>
        <color rgb="FFB1AE2D"/>
        <rFont val="Calibri"/>
        <family val="2"/>
        <scheme val="minor"/>
      </rPr>
      <t>Mês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Q</t>
    </r>
    <r>
      <rPr>
        <b/>
        <sz val="10"/>
        <color rgb="FF023A4A"/>
        <rFont val="Calibri"/>
        <family val="2"/>
        <scheme val="minor"/>
      </rPr>
      <t xml:space="preserve"> =</t>
    </r>
    <r>
      <rPr>
        <b/>
        <sz val="10"/>
        <color rgb="FFB1AE2D"/>
        <rFont val="Calibri"/>
        <family val="2"/>
        <scheme val="minor"/>
      </rPr>
      <t xml:space="preserve"> Trimestre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Y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Ano</t>
    </r>
    <r>
      <rPr>
        <b/>
        <sz val="10"/>
        <color rgb="FF023A4A"/>
        <rFont val="Calibri"/>
        <family val="2"/>
        <scheme val="minor"/>
      </rPr>
      <t>)</t>
    </r>
  </si>
  <si>
    <r>
      <rPr>
        <b/>
        <sz val="10"/>
        <color rgb="FF023A4A"/>
        <rFont val="Calibri"/>
        <family val="2"/>
        <scheme val="minor"/>
      </rPr>
      <t xml:space="preserve">Digitar Um </t>
    </r>
    <r>
      <rPr>
        <b/>
        <sz val="10"/>
        <color rgb="FFB1AE2D"/>
        <rFont val="Calibri"/>
        <family val="2"/>
        <scheme val="minor"/>
      </rPr>
      <t>Índice →</t>
    </r>
  </si>
  <si>
    <t>PETR4</t>
  </si>
  <si>
    <t>VALE3</t>
  </si>
  <si>
    <t>ABEV3</t>
  </si>
  <si>
    <t>CMIG4</t>
  </si>
  <si>
    <t>LREN3</t>
  </si>
  <si>
    <t>BRKM5</t>
  </si>
  <si>
    <t>GOAU4</t>
  </si>
  <si>
    <t>USIM5</t>
  </si>
  <si>
    <t>BBAS3</t>
  </si>
  <si>
    <t>GOAU3</t>
  </si>
  <si>
    <t>BBDC3</t>
  </si>
  <si>
    <t>ITUB3</t>
  </si>
  <si>
    <t>GGBR4</t>
  </si>
  <si>
    <t>IBOV</t>
  </si>
  <si>
    <t>BDRX</t>
  </si>
  <si>
    <t>Petrobras</t>
  </si>
  <si>
    <t>Vale</t>
  </si>
  <si>
    <t>Ambev S/A</t>
  </si>
  <si>
    <t>Cemig</t>
  </si>
  <si>
    <t>Lojas Renner</t>
  </si>
  <si>
    <t>Braskem</t>
  </si>
  <si>
    <t>Gerdau Met</t>
  </si>
  <si>
    <t>Usiminas</t>
  </si>
  <si>
    <t>Brasil</t>
  </si>
  <si>
    <t>Bradesco</t>
  </si>
  <si>
    <t>ItauUnibanco</t>
  </si>
  <si>
    <t>Gerdau</t>
  </si>
  <si>
    <r>
      <t>Planilha de Risco e Retorno</t>
    </r>
    <r>
      <rPr>
        <b/>
        <sz val="28"/>
        <color rgb="FFB1AE2D"/>
        <rFont val="Calibri"/>
        <family val="2"/>
        <scheme val="minor"/>
      </rPr>
      <t xml:space="preserve"> Ações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</si>
</sst>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"/>
    <numFmt numFmtId="165" formatCode="&quot;R$&quot;\ #,##0"/>
    <numFmt numFmtId="167" formatCode="dd/mm/yyyy"/>
  </numFmts>
  <fonts count="16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6B66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rgb="FF023A4A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CCD8DB"/>
      <name val="Calibri"/>
      <family val="2"/>
      <scheme val="minor"/>
    </font>
    <font>
      <b/>
      <sz val="28"/>
      <color rgb="FFB1AE2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32">
    <border>
      <left/>
      <right/>
      <top/>
      <bottom/>
      <diagonal/>
    </border>
    <border>
      <left style="thick">
        <color rgb="FFC59C00"/>
      </left>
      <right/>
      <top/>
      <bottom style="hair">
        <color rgb="FFC59C00"/>
      </bottom>
      <diagonal/>
    </border>
    <border>
      <left/>
      <right style="thick">
        <color rgb="FFC59C00"/>
      </right>
      <top/>
      <bottom style="hair">
        <color rgb="FFC59C00"/>
      </bottom>
      <diagonal/>
    </border>
    <border>
      <left/>
      <right style="thick">
        <color rgb="FFC59C00"/>
      </right>
      <top style="hair">
        <color rgb="FFC59C00"/>
      </top>
      <bottom style="hair">
        <color rgb="FFC59C00"/>
      </bottom>
      <diagonal/>
    </border>
    <border>
      <left style="thick">
        <color rgb="FFC59C00"/>
      </left>
      <right/>
      <top style="hair">
        <color rgb="FFC59C00"/>
      </top>
      <bottom style="hair">
        <color rgb="FFC59C00"/>
      </bottom>
      <diagonal/>
    </border>
    <border>
      <left/>
      <right style="thick">
        <color rgb="FFC59C00"/>
      </right>
      <top style="hair">
        <color rgb="FFC59C00"/>
      </top>
      <bottom/>
      <diagonal/>
    </border>
    <border>
      <left style="thick">
        <color rgb="FFC59C00"/>
      </left>
      <right/>
      <top style="hair">
        <color rgb="FFC59C00"/>
      </top>
      <bottom/>
      <diagonal/>
    </border>
    <border>
      <left/>
      <right/>
      <top style="thick">
        <color rgb="FFC59C00"/>
      </top>
      <bottom/>
      <diagonal/>
    </border>
    <border>
      <left/>
      <right/>
      <top/>
      <bottom style="thick">
        <color rgb="FFC59C00"/>
      </bottom>
      <diagonal/>
    </border>
    <border>
      <left style="thin">
        <color theme="0"/>
      </left>
      <right/>
      <top style="thick">
        <color rgb="FFC59C00"/>
      </top>
      <bottom/>
      <diagonal/>
    </border>
    <border>
      <left/>
      <right style="thin">
        <color theme="0"/>
      </right>
      <top style="thick">
        <color rgb="FFC59C00"/>
      </top>
      <bottom/>
      <diagonal/>
    </border>
    <border>
      <left/>
      <right style="medium">
        <color rgb="FF006B66"/>
      </right>
      <top/>
      <bottom style="hair">
        <color rgb="FF006B66"/>
      </bottom>
      <diagonal/>
    </border>
    <border>
      <left style="medium">
        <color rgb="FF006B66"/>
      </left>
      <right style="medium">
        <color rgb="FF006B66"/>
      </right>
      <top/>
      <bottom style="hair">
        <color rgb="FF006B66"/>
      </bottom>
      <diagonal/>
    </border>
    <border>
      <left style="medium">
        <color rgb="FF006B66"/>
      </left>
      <right/>
      <top/>
      <bottom style="hair">
        <color rgb="FF006B66"/>
      </bottom>
      <diagonal/>
    </border>
    <border>
      <left/>
      <right style="medium">
        <color rgb="FF006B66"/>
      </right>
      <top style="hair">
        <color rgb="FF006B66"/>
      </top>
      <bottom/>
      <diagonal/>
    </border>
    <border>
      <left style="medium">
        <color rgb="FF006B66"/>
      </left>
      <right style="medium">
        <color rgb="FF006B66"/>
      </right>
      <top style="hair">
        <color rgb="FF006B66"/>
      </top>
      <bottom/>
      <diagonal/>
    </border>
    <border>
      <left style="medium">
        <color rgb="FF006B66"/>
      </left>
      <right/>
      <top style="hair">
        <color rgb="FF006B66"/>
      </top>
      <bottom/>
      <diagonal/>
    </border>
    <border>
      <left style="thin">
        <color theme="0"/>
      </left>
      <right style="medium">
        <color rgb="FFC59C00"/>
      </right>
      <top style="thin">
        <color theme="0"/>
      </top>
      <bottom style="thick">
        <color rgb="FFC59C00"/>
      </bottom>
      <diagonal/>
    </border>
    <border>
      <left style="medium">
        <color rgb="FFC59C00"/>
      </left>
      <right style="medium">
        <color rgb="FFC59C00"/>
      </right>
      <top style="thin">
        <color theme="0"/>
      </top>
      <bottom style="thick">
        <color rgb="FFC59C00"/>
      </bottom>
      <diagonal/>
    </border>
    <border>
      <left style="medium">
        <color rgb="FFC59C00"/>
      </left>
      <right style="thin">
        <color theme="0"/>
      </right>
      <top style="thin">
        <color theme="0"/>
      </top>
      <bottom style="thick">
        <color rgb="FFC59C00"/>
      </bottom>
      <diagonal/>
    </border>
    <border>
      <left/>
      <right style="medium">
        <color rgb="FF006B66"/>
      </right>
      <top style="hair">
        <color rgb="FF006B66"/>
      </top>
      <bottom style="hair">
        <color rgb="FF006B66"/>
      </bottom>
      <diagonal/>
    </border>
    <border>
      <left style="medium">
        <color rgb="FF006B66"/>
      </left>
      <right style="medium">
        <color rgb="FF006B66"/>
      </right>
      <top style="hair">
        <color rgb="FF006B66"/>
      </top>
      <bottom style="hair">
        <color rgb="FF006B66"/>
      </bottom>
      <diagonal/>
    </border>
    <border>
      <left style="medium">
        <color rgb="FF006B66"/>
      </left>
      <right/>
      <top style="hair">
        <color rgb="FF006B66"/>
      </top>
      <bottom style="hair">
        <color rgb="FF006B66"/>
      </bottom>
      <diagonal/>
    </border>
    <border>
      <left/>
      <right style="medium">
        <color rgb="FF023A4A"/>
      </right>
      <top style="thick">
        <color rgb="FFC59C00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C59C00"/>
      </top>
      <bottom style="thin">
        <color rgb="FF023A4A"/>
      </bottom>
      <diagonal/>
    </border>
    <border>
      <left style="medium">
        <color rgb="FF023A4A"/>
      </left>
      <right/>
      <top style="thick">
        <color rgb="FFC59C00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1" fillId="0" borderId="0" xfId="0" applyFont="1" applyAlignment="1">
      <alignment horizontal="left" vertical="center"/>
    </xf>
    <xf numFmtId="165" fontId="1" fillId="0" borderId="0" xfId="2" applyNumberFormat="1" applyFont="1" applyBorder="1" applyAlignment="1">
      <alignment vertical="center"/>
    </xf>
    <xf numFmtId="2" fontId="7" fillId="0" borderId="0" xfId="1" applyNumberFormat="1" applyFont="1" applyAlignment="1">
      <alignment horizontal="right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4" fontId="11" fillId="2" borderId="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2" fontId="11" fillId="0" borderId="6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164" fontId="14" fillId="3" borderId="18" xfId="0" applyNumberFormat="1" applyFont="1" applyFill="1" applyBorder="1" applyAlignment="1">
      <alignment horizontal="center" vertical="center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24" xfId="0" applyBorder="1"/>
    <xf numFmtId="164" fontId="0" fillId="0" borderId="24" xfId="0" applyNumberFormat="1" applyBorder="1" applyAlignment="1">
      <alignment horizontal="center"/>
    </xf>
    <xf numFmtId="164" fontId="0" fillId="0" borderId="25" xfId="1" applyNumberFormat="1" applyFont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/>
    </xf>
    <xf numFmtId="2" fontId="8" fillId="2" borderId="10" xfId="0" applyNumberFormat="1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 vertical="center"/>
    </xf>
    <xf numFmtId="0" fontId="0" fillId="2" borderId="27" xfId="0" applyFill="1" applyBorder="1"/>
    <xf numFmtId="164" fontId="0" fillId="2" borderId="27" xfId="0" applyNumberFormat="1" applyFill="1" applyBorder="1" applyAlignment="1">
      <alignment horizontal="center"/>
    </xf>
    <xf numFmtId="164" fontId="0" fillId="2" borderId="28" xfId="1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0" fillId="0" borderId="27" xfId="0" applyBorder="1"/>
    <xf numFmtId="164" fontId="0" fillId="0" borderId="27" xfId="0" applyNumberForma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164" fontId="0" fillId="2" borderId="21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0" fillId="0" borderId="30" xfId="0" applyBorder="1"/>
    <xf numFmtId="164" fontId="0" fillId="0" borderId="30" xfId="0" applyNumberFormat="1" applyBorder="1" applyAlignment="1">
      <alignment horizontal="center"/>
    </xf>
    <xf numFmtId="164" fontId="0" fillId="0" borderId="31" xfId="1" applyNumberFormat="1" applyFont="1" applyBorder="1" applyAlignment="1">
      <alignment horizontal="center"/>
    </xf>
    <xf numFmtId="0" fontId="14" fillId="3" borderId="8" xfId="0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Porcentagem" xfId="1" builtinId="5"/>
  </cellStyles>
  <dxfs count="2">
    <dxf>
      <numFmt numFmtId="166" formatCode="0.00\ \x"/>
    </dxf>
    <dxf>
      <numFmt numFmtId="3" formatCode="#,##0"/>
    </dxf>
  </dxfs>
  <tableStyles count="0" defaultTableStyle="TableStyleMedium2" defaultPivotStyle="PivotStyleLight16"/>
  <colors>
    <mruColors>
      <color rgb="FF023A4A"/>
      <color rgb="FFCCD8DB"/>
      <color rgb="FFB1AE2D"/>
      <color rgb="FF006B66"/>
      <color rgb="FFC59C00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027b1194596e4f88b85df5dcad683fbf">
      <tp>
        <v>2</v>
        <stp/>
        <stp>7a496e31-2777-4625-a64c-c8a62e1face2</stp>
        <tr r="D7" s="1"/>
      </tp>
      <tp>
        <v>2</v>
        <stp/>
        <stp>dea41773-9757-4bf2-8268-a333451b1f41</stp>
        <tr r="C7" s="1"/>
      </tp>
      <tp>
        <v>2</v>
        <stp/>
        <stp>f6a37ee0-c5cb-4d32-9e31-bf92dc92b847</stp>
        <tr r="K10" s="1"/>
      </tp>
    </main>
    <main first="rtdsrv_eco_027b1194596e4f88b85df5dcad683fbf">
      <tp>
        <v>2</v>
        <stp/>
        <stp>171989e5-bfe8-46ea-a843-27f9e9aa85c8</stp>
        <tr r="E7" s="1"/>
      </tp>
    </main>
    <main first="rtdsrv_eco_027b1194596e4f88b85df5dcad683fbf">
      <tp>
        <v>2</v>
        <stp/>
        <stp>74a5531c-7155-4a36-90af-f9c938a74f3e</stp>
        <tr r="L10" s="1"/>
      </tp>
      <tp>
        <v>3</v>
        <stp/>
        <stp>45d27b9e-233a-43e4-b638-0d618c70bc6a</stp>
        <tr r="C2" s="1"/>
      </tp>
    </main>
    <main first="rtdsrv_eco_027b1194596e4f88b85df5dcad683fbf">
      <tp>
        <v>2</v>
        <stp/>
        <stp>877690b8-fe1c-40f0-a178-6c42ab194a01</stp>
        <tr r="K9" s="1"/>
      </tp>
    </main>
    <main first="rtdsrv_eco_027b1194596e4f88b85df5dcad683fbf">
      <tp>
        <v>2</v>
        <stp/>
        <stp>efacd041-7efd-4c5d-a08e-810ec4067cd2</stp>
        <tr r="L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74314706800568E-2"/>
          <c:y val="1.9995451285312476E-2"/>
          <c:w val="0.9326622536498167"/>
          <c:h val="0.86118046219832278"/>
        </c:manualLayout>
      </c:layout>
      <c:scatterChart>
        <c:scatterStyle val="lineMarker"/>
        <c:varyColors val="0"/>
        <c:ser>
          <c:idx val="0"/>
          <c:order val="0"/>
          <c:tx>
            <c:v>Ações</c:v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6B66"/>
              </a:solidFill>
              <a:ln w="34925" cap="flat" cmpd="dbl" algn="ctr">
                <a:solidFill>
                  <a:srgbClr val="006B66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4B1B02B-3C65-4B26-8097-033F7666AEC1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BFA-4D93-B188-0F3B7F65AF2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4936642-C79E-416F-9F69-1A80F181D88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B8A-4B84-8B2F-BDE0D9C386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82085E5-54D9-47A6-9246-97B6F5F5E95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B8A-4B84-8B2F-BDE0D9C386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A7D9DA0-0FF8-446B-9347-309C9C6E2BF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B8A-4B84-8B2F-BDE0D9C3863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1863FFF-F243-488A-897F-5A6522BF21C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B8A-4B84-8B2F-BDE0D9C3863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651BE33-DAF8-496B-8ED8-135DAD9439B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B8A-4B84-8B2F-BDE0D9C3863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0D2B061-0153-43F6-AC3B-F57847D1B9F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B8A-4B84-8B2F-BDE0D9C3863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6DEEA8D-75B7-422B-B0CA-1C1D0F03FF34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BF3-4F07-BBD9-F479DD7161E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810DA36-C218-4103-9E4E-4B2CC7FD391D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BF3-4F07-BBD9-F479DD7161E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9AAA33E-58B0-432A-8C4E-CD18CF736F6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BF3-4F07-BBD9-F479DD7161E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8E46686-0578-48B0-962D-75EB1FD1BA2B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BF3-4F07-BBD9-F479DD7161E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08E0535-F7BC-431C-84F2-30E194C3CED2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BF3-4F07-BBD9-F479DD7161E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405E482-6E53-47A2-A1A7-FDB76D7DCE99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BF3-4F07-BBD9-F479DD7161E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BF3-4F07-BBD9-F479DD7161E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BF3-4F07-BBD9-F479DD7161E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BF3-4F07-BBD9-F479DD7161E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BF3-4F07-BBD9-F479DD7161E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BF3-4F07-BBD9-F479DD7161E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BF3-4F07-BBD9-F479DD7161E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BF3-4F07-BBD9-F479DD7161E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BF3-4F07-BBD9-F479DD7161E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BF3-4F07-BBD9-F479DD7161E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BF3-4F07-BBD9-F479DD7161E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BF3-4F07-BBD9-F479DD7161E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BF3-4F07-BBD9-F479DD7161E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BF3-4F07-BBD9-F479DD7161E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BF3-4F07-BBD9-F479DD7161E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BF3-4F07-BBD9-F479DD7161E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BF3-4F07-BBD9-F479DD7161E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BF3-4F07-BBD9-F479DD7161E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BF3-4F07-BBD9-F479DD7161E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BF3-4F07-BBD9-F479DD7161E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BF3-4F07-BBD9-F479DD7161E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0BF3-4F07-BBD9-F479DD7161E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0BF3-4F07-BBD9-F479DD7161E6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BF3-4F07-BBD9-F479DD7161E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0BF3-4F07-BBD9-F479DD7161E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0BF3-4F07-BBD9-F479DD7161E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BF3-4F07-BBD9-F479DD7161E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0BF3-4F07-BBD9-F479DD7161E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0BF3-4F07-BBD9-F479DD7161E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0BF3-4F07-BBD9-F479DD7161E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0BF3-4F07-BBD9-F479DD7161E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0BF3-4F07-BBD9-F479DD7161E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0BF3-4F07-BBD9-F479DD7161E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0BF3-4F07-BBD9-F479DD7161E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0BF3-4F07-BBD9-F479DD7161E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0BF3-4F07-BBD9-F479DD7161E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0BF3-4F07-BBD9-F479DD7161E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0BF3-4F07-BBD9-F479DD7161E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0BF3-4F07-BBD9-F479DD7161E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0BF3-4F07-BBD9-F479DD7161E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0BF3-4F07-BBD9-F479DD7161E6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0BF3-4F07-BBD9-F479DD7161E6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0BF3-4F07-BBD9-F479DD7161E6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0BF3-4F07-BBD9-F479DD7161E6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0BF3-4F07-BBD9-F479DD7161E6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0BF3-4F07-BBD9-F479DD7161E6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0BF3-4F07-BBD9-F479DD7161E6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0BF3-4F07-BBD9-F479DD7161E6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0BF3-4F07-BBD9-F479DD7161E6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0BF3-4F07-BBD9-F479DD7161E6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0BF3-4F07-BBD9-F479DD7161E6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0BF3-4F07-BBD9-F479DD7161E6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0BF3-4F07-BBD9-F479DD7161E6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0BF3-4F07-BBD9-F479DD7161E6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3BFA-4D93-B188-0F3B7F65AF2D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3BFA-4D93-B188-0F3B7F65AF2D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3BFA-4D93-B188-0F3B7F65AF2D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3BFA-4D93-B188-0F3B7F65AF2D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3BFA-4D93-B188-0F3B7F65AF2D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3BFA-4D93-B188-0F3B7F65AF2D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3BFA-4D93-B188-0F3B7F65AF2D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3BFA-4D93-B188-0F3B7F65AF2D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3BFA-4D93-B188-0F3B7F65AF2D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3BFA-4D93-B188-0F3B7F65AF2D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3BFA-4D93-B188-0F3B7F65AF2D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3BFA-4D93-B188-0F3B7F65AF2D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3BFA-4D93-B188-0F3B7F65AF2D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3BFA-4D93-B188-0F3B7F65AF2D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3BFA-4D93-B188-0F3B7F65AF2D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3BFA-4D93-B188-0F3B7F65AF2D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3BFA-4D93-B188-0F3B7F65AF2D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3BFA-4D93-B188-0F3B7F65AF2D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3BFA-4D93-B188-0F3B7F65AF2D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3BFA-4D93-B188-0F3B7F65AF2D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3BFA-4D93-B188-0F3B7F65AF2D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3BFA-4D93-B188-0F3B7F65AF2D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3BFA-4D93-B188-0F3B7F65AF2D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3BFA-4D93-B188-0F3B7F65AF2D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3BFA-4D93-B188-0F3B7F65AF2D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3BFA-4D93-B188-0F3B7F65AF2D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3BFA-4D93-B188-0F3B7F65AF2D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3BFA-4D93-B188-0F3B7F65AF2D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3BFA-4D93-B188-0F3B7F65AF2D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3BFA-4D93-B188-0F3B7F65AF2D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3BFA-4D93-B188-0F3B7F65AF2D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3BFA-4D93-B188-0F3B7F65AF2D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3BFA-4D93-B188-0F3B7F65AF2D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3BFA-4D93-B188-0F3B7F65AF2D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3BFA-4D93-B188-0F3B7F65AF2D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3BFA-4D93-B188-0F3B7F65AF2D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3BFA-4D93-B188-0F3B7F65AF2D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3BFA-4D93-B188-0F3B7F65AF2D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3BFA-4D93-B188-0F3B7F65AF2D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3BFA-4D93-B188-0F3B7F65AF2D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3BFA-4D93-B188-0F3B7F65AF2D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3BFA-4D93-B188-0F3B7F65AF2D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3BFA-4D93-B188-0F3B7F65AF2D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3BFA-4D93-B188-0F3B7F65AF2D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3BFA-4D93-B188-0F3B7F65AF2D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3BFA-4D93-B188-0F3B7F65AF2D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3BFA-4D93-B188-0F3B7F65AF2D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3BFA-4D93-B188-0F3B7F65AF2D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3BFA-4D93-B188-0F3B7F65AF2D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3BFA-4D93-B188-0F3B7F65AF2D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3BFA-4D93-B188-0F3B7F65AF2D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3BFA-4D93-B188-0F3B7F65AF2D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3BFA-4D93-B188-0F3B7F65AF2D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3BFA-4D93-B188-0F3B7F65AF2D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3BFA-4D93-B188-0F3B7F65AF2D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3BFA-4D93-B188-0F3B7F65AF2D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3BFA-4D93-B188-0F3B7F65AF2D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3BFA-4D93-B188-0F3B7F65AF2D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3BFA-4D93-B188-0F3B7F65AF2D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3BFA-4D93-B188-0F3B7F65AF2D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3BFA-4D93-B188-0F3B7F65AF2D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3BFA-4D93-B188-0F3B7F65AF2D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3BFA-4D93-B188-0F3B7F65AF2D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3BFA-4D93-B188-0F3B7F65AF2D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3BFA-4D93-B188-0F3B7F65AF2D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3BFA-4D93-B188-0F3B7F65AF2D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3BFA-4D93-B188-0F3B7F65AF2D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3BFA-4D93-B188-0F3B7F65AF2D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3BFA-4D93-B188-0F3B7F65AF2D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3BFA-4D93-B188-0F3B7F65AF2D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3BFA-4D93-B188-0F3B7F65AF2D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3BFA-4D93-B188-0F3B7F65AF2D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3BFA-4D93-B188-0F3B7F65AF2D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3BFA-4D93-B188-0F3B7F65AF2D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3BFA-4D93-B188-0F3B7F65AF2D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3BFA-4D93-B188-0F3B7F65AF2D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3BFA-4D93-B188-0F3B7F65AF2D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3BFA-4D93-B188-0F3B7F65AF2D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3BFA-4D93-B188-0F3B7F65AF2D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3BFA-4D93-B188-0F3B7F65AF2D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3BFA-4D93-B188-0F3B7F65AF2D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3BFA-4D93-B188-0F3B7F65AF2D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3BFA-4D93-B188-0F3B7F65AF2D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3BFA-4D93-B188-0F3B7F65AF2D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3BFA-4D93-B188-0F3B7F65AF2D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3BFA-4D93-B188-0F3B7F65AF2D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3BFA-4D93-B188-0F3B7F65AF2D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3BFA-4D93-B188-0F3B7F65AF2D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3BFA-4D93-B188-0F3B7F65AF2D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3BFA-4D93-B188-0F3B7F65AF2D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3BFA-4D93-B188-0F3B7F65AF2D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3BFA-4D93-B188-0F3B7F65AF2D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3BFA-4D93-B188-0F3B7F65AF2D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3BFA-4D93-B188-0F3B7F65AF2D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3BFA-4D93-B188-0F3B7F65AF2D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3BFA-4D93-B188-0F3B7F65AF2D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3BFA-4D93-B188-0F3B7F65AF2D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3BFA-4D93-B188-0F3B7F65AF2D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3BFA-4D93-B188-0F3B7F65AF2D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3BFA-4D93-B188-0F3B7F65AF2D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3BFA-4D93-B188-0F3B7F65AF2D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3BFA-4D93-B188-0F3B7F65AF2D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3BFA-4D93-B188-0F3B7F65AF2D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3BFA-4D93-B188-0F3B7F65AF2D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3BFA-4D93-B188-0F3B7F65AF2D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3BFA-4D93-B188-0F3B7F65AF2D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3BFA-4D93-B188-0F3B7F65AF2D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3BFA-4D93-B188-0F3B7F65AF2D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3BFA-4D93-B188-0F3B7F65AF2D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3BFA-4D93-B188-0F3B7F65AF2D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3BFA-4D93-B188-0F3B7F65AF2D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3BFA-4D93-B188-0F3B7F65AF2D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3BFA-4D93-B188-0F3B7F65AF2D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3BFA-4D93-B188-0F3B7F65AF2D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3BFA-4D93-B188-0F3B7F65AF2D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3BFA-4D93-B188-0F3B7F65AF2D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3BFA-4D93-B188-0F3B7F65AF2D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3BFA-4D93-B188-0F3B7F65AF2D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3BFA-4D93-B188-0F3B7F65AF2D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3BFA-4D93-B188-0F3B7F65AF2D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3BFA-4D93-B188-0F3B7F65AF2D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3BFA-4D93-B188-0F3B7F65AF2D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3BFA-4D93-B188-0F3B7F65AF2D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3BFA-4D93-B188-0F3B7F65AF2D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3BFA-4D93-B188-0F3B7F65AF2D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3BFA-4D93-B188-0F3B7F65AF2D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3BFA-4D93-B188-0F3B7F65A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Retorno'!$E$8:$E$200</c:f>
              <c:numCache>
                <c:formatCode>0.0</c:formatCode>
                <c:ptCount val="193"/>
                <c:pt idx="0">
                  <c:v>28.092918208</c:v>
                </c:pt>
                <c:pt idx="1">
                  <c:v>21.517477218</c:v>
                </c:pt>
                <c:pt idx="2">
                  <c:v>18.915498067000001</c:v>
                </c:pt>
                <c:pt idx="3">
                  <c:v>27.132311683000001</c:v>
                </c:pt>
                <c:pt idx="4">
                  <c:v>41.395964665000001</c:v>
                </c:pt>
                <c:pt idx="5">
                  <c:v>46.845145696000003</c:v>
                </c:pt>
                <c:pt idx="6">
                  <c:v>24.060141517000002</c:v>
                </c:pt>
                <c:pt idx="7">
                  <c:v>45.400354485999998</c:v>
                </c:pt>
                <c:pt idx="8">
                  <c:v>18.199032928000001</c:v>
                </c:pt>
                <c:pt idx="9">
                  <c:v>21.72124264</c:v>
                </c:pt>
                <c:pt idx="10">
                  <c:v>24.810485443000001</c:v>
                </c:pt>
                <c:pt idx="11">
                  <c:v>16.443619102</c:v>
                </c:pt>
                <c:pt idx="12">
                  <c:v>26.324796861999999</c:v>
                </c:pt>
              </c:numCache>
            </c:numRef>
          </c:xVal>
          <c:yVal>
            <c:numRef>
              <c:f>'Risco e Retorno'!$D$8:$D$200</c:f>
              <c:numCache>
                <c:formatCode>0.0</c:formatCode>
                <c:ptCount val="193"/>
                <c:pt idx="0">
                  <c:v>27.689750965999998</c:v>
                </c:pt>
                <c:pt idx="1">
                  <c:v>9.4003603514999998</c:v>
                </c:pt>
                <c:pt idx="2">
                  <c:v>3.613078765</c:v>
                </c:pt>
                <c:pt idx="3">
                  <c:v>39.838052312999999</c:v>
                </c:pt>
                <c:pt idx="4">
                  <c:v>44.508276446000004</c:v>
                </c:pt>
                <c:pt idx="5">
                  <c:v>1.0853478047</c:v>
                </c:pt>
                <c:pt idx="6">
                  <c:v>9.4018660197999999</c:v>
                </c:pt>
                <c:pt idx="7">
                  <c:v>2.0099939658000001</c:v>
                </c:pt>
                <c:pt idx="8">
                  <c:v>31.512953857999999</c:v>
                </c:pt>
                <c:pt idx="9">
                  <c:v>7.4119585176999996</c:v>
                </c:pt>
                <c:pt idx="10">
                  <c:v>17.312856157999999</c:v>
                </c:pt>
                <c:pt idx="11">
                  <c:v>52.173289294999996</c:v>
                </c:pt>
                <c:pt idx="12">
                  <c:v>-2.4876472447000002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Retorno'!$B$8:$B$200</c15:f>
                <c15:dlblRangeCache>
                  <c:ptCount val="193"/>
                  <c:pt idx="0">
                    <c:v>PETR4</c:v>
                  </c:pt>
                  <c:pt idx="1">
                    <c:v>VALE3</c:v>
                  </c:pt>
                  <c:pt idx="2">
                    <c:v>ABEV3</c:v>
                  </c:pt>
                  <c:pt idx="3">
                    <c:v>CMIG4</c:v>
                  </c:pt>
                  <c:pt idx="4">
                    <c:v>LREN3</c:v>
                  </c:pt>
                  <c:pt idx="5">
                    <c:v>BRKM5</c:v>
                  </c:pt>
                  <c:pt idx="6">
                    <c:v>GOAU4</c:v>
                  </c:pt>
                  <c:pt idx="7">
                    <c:v>USIM5</c:v>
                  </c:pt>
                  <c:pt idx="8">
                    <c:v>BBAS3</c:v>
                  </c:pt>
                  <c:pt idx="9">
                    <c:v>GOAU3</c:v>
                  </c:pt>
                  <c:pt idx="10">
                    <c:v>BBDC3</c:v>
                  </c:pt>
                  <c:pt idx="11">
                    <c:v>ITUB3</c:v>
                  </c:pt>
                  <c:pt idx="12">
                    <c:v>GGBR4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1-58E7-4E67-A83D-0854AC9A55CE}"/>
            </c:ext>
          </c:extLst>
        </c:ser>
        <c:ser>
          <c:idx val="3"/>
          <c:order val="1"/>
          <c:tx>
            <c:strRef>
              <c:f>'Risco e Retorno'!$J$9</c:f>
              <c:strCache>
                <c:ptCount val="1"/>
                <c:pt idx="0">
                  <c:v>IBOV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C59C00"/>
              </a:solidFill>
              <a:ln w="34925" cap="flat" cmpd="dbl" algn="ctr">
                <a:solidFill>
                  <a:srgbClr val="C59C00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69733D9-67B1-48C3-82FB-613F264192F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7FD-4BDE-A41E-E946B028E6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C59C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Retorno'!$L$9</c:f>
              <c:numCache>
                <c:formatCode>0.0</c:formatCode>
                <c:ptCount val="1"/>
                <c:pt idx="0">
                  <c:v>12.693603098000001</c:v>
                </c:pt>
              </c:numCache>
            </c:numRef>
          </c:xVal>
          <c:yVal>
            <c:numRef>
              <c:f>'Risco e Retorno'!$K$9</c:f>
              <c:numCache>
                <c:formatCode>0.0</c:formatCode>
                <c:ptCount val="1"/>
                <c:pt idx="0">
                  <c:v>16.477611715999998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Retorno'!$J$9</c15:f>
                <c15:dlblRangeCache>
                  <c:ptCount val="1"/>
                  <c:pt idx="0">
                    <c:v>IBOV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3-58E7-4E67-A83D-0854AC9A55CE}"/>
            </c:ext>
          </c:extLst>
        </c:ser>
        <c:ser>
          <c:idx val="1"/>
          <c:order val="2"/>
          <c:tx>
            <c:strRef>
              <c:f>'Risco e Retorno'!$J$10</c:f>
              <c:strCache>
                <c:ptCount val="1"/>
                <c:pt idx="0">
                  <c:v>BDRX</c:v>
                </c:pt>
              </c:strCache>
            </c:strRef>
          </c:tx>
          <c:spPr>
            <a:ln w="25400" cap="flat" cmpd="dbl" algn="ctr">
              <a:solidFill>
                <a:srgbClr val="006B66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rgbClr val="006B66"/>
              </a:solidFill>
              <a:ln w="34925" cap="flat" cmpd="dbl" algn="ctr">
                <a:solidFill>
                  <a:srgbClr val="006B66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42D77C0-F88B-48D2-8E14-030F65D8C71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7FD-4BDE-A41E-E946B028E6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6B66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Retorno'!$L$10</c:f>
              <c:numCache>
                <c:formatCode>0.0</c:formatCode>
                <c:ptCount val="1"/>
                <c:pt idx="0">
                  <c:v>15.569573221000001</c:v>
                </c:pt>
              </c:numCache>
            </c:numRef>
          </c:xVal>
          <c:yVal>
            <c:numRef>
              <c:f>'Risco e Retorno'!$K$10</c:f>
              <c:numCache>
                <c:formatCode>0.0</c:formatCode>
                <c:ptCount val="1"/>
                <c:pt idx="0">
                  <c:v>55.609210155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Retorno'!$J$10</c15:f>
                <c15:dlblRangeCache>
                  <c:ptCount val="1"/>
                  <c:pt idx="0">
                    <c:v>BDRX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1-0BF3-4F07-BBD9-F479DD7161E6}"/>
            </c:ext>
          </c:extLst>
        </c:ser>
        <c:ser>
          <c:idx val="2"/>
          <c:order val="3"/>
          <c:tx>
            <c:strRef>
              <c:f>'Risco e Retorno'!$M$5</c:f>
              <c:strCache>
                <c:ptCount val="1"/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 w="34925" cap="flat" cmpd="dbl" algn="ctr">
                <a:solidFill>
                  <a:schemeClr val="tx1">
                    <a:alpha val="700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'Risco e Retorno'!$O$5</c:f>
              <c:numCache>
                <c:formatCode>General</c:formatCode>
                <c:ptCount val="1"/>
              </c:numCache>
            </c:numRef>
          </c:xVal>
          <c:yVal>
            <c:numRef>
              <c:f>'Risco e Retorno'!$N$5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0BF3-4F07-BBD9-F479DD7161E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88728840"/>
        <c:axId val="488728448"/>
      </c:scatterChart>
      <c:valAx>
        <c:axId val="488728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'Risco e Retorno'!$L$8</c:f>
              <c:strCache>
                <c:ptCount val="1"/>
                <c:pt idx="0">
                  <c:v>Volatilidade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rgbClr val="023A4A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728448"/>
        <c:crosses val="autoZero"/>
        <c:crossBetween val="midCat"/>
      </c:valAx>
      <c:valAx>
        <c:axId val="4887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'Risco e Retorno'!$K$8</c:f>
              <c:strCache>
                <c:ptCount val="1"/>
                <c:pt idx="0">
                  <c:v>Retorno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rgbClr val="023A4A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728840"/>
        <c:crosses val="autoZero"/>
        <c:crossBetween val="midCat"/>
      </c:valAx>
      <c:spPr>
        <a:solidFill>
          <a:srgbClr val="CCD8DB">
            <a:alpha val="25000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119065</xdr:colOff>
      <xdr:row>12</xdr:row>
      <xdr:rowOff>35718</xdr:rowOff>
    </xdr:from>
    <xdr:to>
      <xdr:col>17</xdr:col>
      <xdr:colOff>119063</xdr:colOff>
      <xdr:row>39</xdr:row>
      <xdr:rowOff>107156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5085B5-FA57-45A6-8300-991CF2457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190500</xdr:colOff>
      <xdr:row>0</xdr:row>
      <xdr:rowOff>107156</xdr:rowOff>
    </xdr:from>
    <xdr:to>
      <xdr:col>2</xdr:col>
      <xdr:colOff>1065795</xdr:colOff>
      <xdr:row>0</xdr:row>
      <xdr:rowOff>668969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ABC79B-46FD-4A03-BAB4-425E11F45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400050" y="105251"/>
          <a:ext cx="2304045" cy="563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0">
    <tabColor rgb="FF023A4A"/>
  </sheetPr>
  <dimension ref="B1:R48"/>
  <sheetViews>
    <sheetView showGridLines="0" tabSelected="1" zoomScale="80" zoomScaleNormal="80" workbookViewId="0"/>
  </sheetViews>
  <sheetFormatPr defaultRowHeight="14.4" x14ac:dyDescent="0.3"/>
  <cols>
    <col min="1" max="1" width="3" customWidth="1"/>
    <col min="2" max="2" width="20.88671875" style="4" customWidth="1"/>
    <col min="3" max="3" width="20.88671875" customWidth="1"/>
    <col min="4" max="5" width="20.88671875" style="8" customWidth="1"/>
    <col min="6" max="6" width="2.77734375" style="8" customWidth="1"/>
    <col min="7" max="11" width="17.6640625" style="8" customWidth="1"/>
    <col min="12" max="17" width="17.6640625" customWidth="1"/>
    <col min="18" max="18" width="11.77734375" bestFit="1" customWidth="1"/>
  </cols>
  <sheetData>
    <row r="1" spans="2:18" s="1" customFormat="1" ht="60" customHeight="1" x14ac:dyDescent="0.3">
      <c r="E1" s="20" t="s">
        <v>38</v>
      </c>
      <c r="G1" s="21"/>
      <c r="H1" s="21"/>
      <c r="I1" s="21"/>
      <c r="J1" s="21"/>
    </row>
    <row r="2" spans="2:18" s="1" customFormat="1" ht="16.05" customHeight="1" x14ac:dyDescent="0.3">
      <c r="B2" s="15" t="s">
        <v>4</v>
      </c>
      <c r="C2" s="55">
        <f>IF(C3="",_xll.ECONOMATICA("IBOV","DATE OF LAST QUOTE"),C3)</f>
        <v>45561</v>
      </c>
      <c r="D2" s="12" t="s">
        <v>7</v>
      </c>
      <c r="G2" s="9"/>
      <c r="H2" s="9"/>
      <c r="I2" s="9"/>
      <c r="J2" s="9"/>
    </row>
    <row r="3" spans="2:18" s="1" customFormat="1" ht="16.05" customHeight="1" x14ac:dyDescent="0.3">
      <c r="B3" s="16" t="s">
        <v>5</v>
      </c>
      <c r="C3" s="17"/>
      <c r="D3" s="12" t="s">
        <v>8</v>
      </c>
      <c r="G3" s="10"/>
      <c r="H3" s="10"/>
      <c r="I3" s="10"/>
      <c r="J3" s="10"/>
      <c r="K3" s="5"/>
    </row>
    <row r="4" spans="2:18" s="1" customFormat="1" ht="16.05" customHeight="1" x14ac:dyDescent="0.3">
      <c r="B4" s="18" t="s">
        <v>0</v>
      </c>
      <c r="C4" s="19" t="s">
        <v>3</v>
      </c>
      <c r="D4" s="13" t="s">
        <v>9</v>
      </c>
      <c r="E4"/>
      <c r="F4"/>
      <c r="G4"/>
      <c r="H4"/>
      <c r="I4"/>
      <c r="J4"/>
      <c r="K4" s="5"/>
    </row>
    <row r="5" spans="2:18" s="1" customFormat="1" ht="16.05" customHeight="1" x14ac:dyDescent="0.3">
      <c r="E5" s="13"/>
      <c r="F5" s="13"/>
      <c r="G5" s="13"/>
      <c r="H5" s="13"/>
      <c r="I5" s="13"/>
      <c r="J5" s="13"/>
      <c r="K5" s="13"/>
      <c r="P5" s="13"/>
      <c r="Q5" s="13"/>
      <c r="R5" s="13"/>
    </row>
    <row r="6" spans="2:18" s="1" customFormat="1" x14ac:dyDescent="0.3">
      <c r="B6" s="3"/>
      <c r="D6" s="6"/>
      <c r="E6" s="7"/>
      <c r="F6" s="8"/>
      <c r="G6" s="8"/>
      <c r="H6" s="8"/>
      <c r="I6" s="9"/>
      <c r="J6" s="9"/>
      <c r="K6" s="9"/>
      <c r="L6" s="2"/>
    </row>
    <row r="7" spans="2:18" s="1" customFormat="1" ht="16.2" thickBot="1" x14ac:dyDescent="0.35">
      <c r="B7" s="22" t="s">
        <v>6</v>
      </c>
      <c r="C7" s="23" t="str">
        <f>_xll.ECONOMATICA($B$8:$B$200,"Name")</f>
        <v>Nome</v>
      </c>
      <c r="D7" s="24" t="str">
        <f>_xll.ECONOMATICA($B$8:$B$202,"return",$C$4,$C$2,,,,,"false",,"Retorno (%)")</f>
        <v>Retorno (%)</v>
      </c>
      <c r="E7" s="25" t="str">
        <f>_xll.ECONOMATICA($B$8:$B$202,"volatility",$C$4,$C$2,,,,,"false",,"Volatilidade")</f>
        <v>Volatilidade</v>
      </c>
      <c r="F7" s="8"/>
      <c r="H7" s="8"/>
      <c r="J7" s="54" t="s">
        <v>2</v>
      </c>
      <c r="K7" s="54"/>
      <c r="L7" s="54"/>
      <c r="M7"/>
      <c r="N7"/>
    </row>
    <row r="8" spans="2:18" s="1" customFormat="1" ht="16.05" customHeight="1" thickTop="1" x14ac:dyDescent="0.3">
      <c r="B8" s="26" t="s">
        <v>11</v>
      </c>
      <c r="C8" s="27" t="s">
        <v>26</v>
      </c>
      <c r="D8" s="28">
        <v>27.689750965999998</v>
      </c>
      <c r="E8" s="29">
        <v>28.092918208</v>
      </c>
      <c r="F8" s="8"/>
      <c r="J8" s="30" t="s">
        <v>1</v>
      </c>
      <c r="K8" s="31" t="str">
        <f>"Retorno "&amp;$C$4</f>
        <v>Retorno 12M</v>
      </c>
      <c r="L8" s="32" t="str">
        <f>"Volatilidade "&amp;$C$4</f>
        <v>Volatilidade 12M</v>
      </c>
    </row>
    <row r="9" spans="2:18" s="1" customFormat="1" ht="15.6" x14ac:dyDescent="0.3">
      <c r="B9" s="33" t="s">
        <v>12</v>
      </c>
      <c r="C9" s="34" t="s">
        <v>27</v>
      </c>
      <c r="D9" s="35">
        <v>9.4003603514999998</v>
      </c>
      <c r="E9" s="36">
        <v>21.517477218</v>
      </c>
      <c r="F9" s="8"/>
      <c r="I9" s="14" t="s">
        <v>10</v>
      </c>
      <c r="J9" s="37" t="s">
        <v>24</v>
      </c>
      <c r="K9" s="38">
        <f>_xll.ECONOMATICA($J$9,"return",$C$4,$C$2,,,,,"false",,"Retorno")</f>
        <v>16.477611715999998</v>
      </c>
      <c r="L9" s="39">
        <f>_xll.ECONOMATICA($J$9,"volatility",$C$4,$C$2,,,,,"false",,"Volatilidade")</f>
        <v>12.693603098000001</v>
      </c>
    </row>
    <row r="10" spans="2:18" s="1" customFormat="1" ht="15.6" x14ac:dyDescent="0.3">
      <c r="B10" s="40" t="s">
        <v>13</v>
      </c>
      <c r="C10" s="41" t="s">
        <v>28</v>
      </c>
      <c r="D10" s="42">
        <v>3.613078765</v>
      </c>
      <c r="E10" s="43">
        <v>18.915498067000001</v>
      </c>
      <c r="F10" s="8"/>
      <c r="I10" s="14" t="s">
        <v>10</v>
      </c>
      <c r="J10" s="44" t="s">
        <v>25</v>
      </c>
      <c r="K10" s="45">
        <f>_xll.ECONOMATICA($J$10,"return",$C$4,$C$2,,,,,"false",,"Retorno")</f>
        <v>55.609210155</v>
      </c>
      <c r="L10" s="46">
        <f>_xll.ECONOMATICA($J$10,"volatility",$C$4,$C$2,,,,,"false",,"Volatilidade")</f>
        <v>15.569573221000001</v>
      </c>
    </row>
    <row r="11" spans="2:18" s="1" customFormat="1" ht="15.6" x14ac:dyDescent="0.3">
      <c r="B11" s="33" t="s">
        <v>14</v>
      </c>
      <c r="C11" s="34" t="s">
        <v>29</v>
      </c>
      <c r="D11" s="35">
        <v>39.838052312999999</v>
      </c>
      <c r="E11" s="36">
        <v>27.132311683000001</v>
      </c>
      <c r="F11" s="8"/>
      <c r="I11" s="14"/>
      <c r="J11" s="47"/>
      <c r="K11" s="48"/>
      <c r="L11" s="49"/>
    </row>
    <row r="12" spans="2:18" s="1" customFormat="1" ht="15.6" x14ac:dyDescent="0.3">
      <c r="B12" s="40" t="s">
        <v>15</v>
      </c>
      <c r="C12" s="41" t="s">
        <v>30</v>
      </c>
      <c r="D12" s="42">
        <v>44.508276446000004</v>
      </c>
      <c r="E12" s="43">
        <v>41.395964665000001</v>
      </c>
      <c r="F12" s="8"/>
      <c r="G12" s="8"/>
      <c r="H12" s="8"/>
      <c r="I12" s="9"/>
      <c r="J12" s="9"/>
      <c r="K12" s="9"/>
    </row>
    <row r="13" spans="2:18" s="1" customFormat="1" ht="15.6" x14ac:dyDescent="0.3">
      <c r="B13" s="33" t="s">
        <v>16</v>
      </c>
      <c r="C13" s="34" t="s">
        <v>31</v>
      </c>
      <c r="D13" s="35">
        <v>1.0853478047</v>
      </c>
      <c r="E13" s="36">
        <v>46.845145696000003</v>
      </c>
      <c r="F13" s="8"/>
      <c r="G13" s="8"/>
      <c r="H13" s="8"/>
      <c r="I13" s="9"/>
      <c r="J13" s="9"/>
      <c r="K13" s="9"/>
    </row>
    <row r="14" spans="2:18" s="1" customFormat="1" ht="15.6" x14ac:dyDescent="0.3">
      <c r="B14" s="40" t="s">
        <v>17</v>
      </c>
      <c r="C14" s="41" t="s">
        <v>32</v>
      </c>
      <c r="D14" s="42">
        <v>9.4018660197999999</v>
      </c>
      <c r="E14" s="43">
        <v>24.060141517000002</v>
      </c>
      <c r="F14" s="8"/>
      <c r="G14" s="8"/>
      <c r="H14" s="8"/>
      <c r="I14" s="11"/>
      <c r="J14" s="9"/>
      <c r="K14" s="9"/>
    </row>
    <row r="15" spans="2:18" s="1" customFormat="1" ht="15.6" x14ac:dyDescent="0.3">
      <c r="B15" s="33" t="s">
        <v>18</v>
      </c>
      <c r="C15" s="34" t="s">
        <v>33</v>
      </c>
      <c r="D15" s="35">
        <v>2.0099939658000001</v>
      </c>
      <c r="E15" s="36">
        <v>45.400354485999998</v>
      </c>
      <c r="F15" s="8"/>
      <c r="G15" s="8"/>
      <c r="H15" s="8"/>
      <c r="I15" s="9"/>
      <c r="J15" s="9"/>
      <c r="K15" s="9"/>
    </row>
    <row r="16" spans="2:18" s="1" customFormat="1" ht="15.6" x14ac:dyDescent="0.3">
      <c r="B16" s="40" t="s">
        <v>19</v>
      </c>
      <c r="C16" s="41" t="s">
        <v>34</v>
      </c>
      <c r="D16" s="42">
        <v>31.512953857999999</v>
      </c>
      <c r="E16" s="43">
        <v>18.199032928000001</v>
      </c>
      <c r="F16" s="8"/>
      <c r="G16" s="8"/>
      <c r="H16" s="8"/>
      <c r="I16" s="9"/>
      <c r="J16" s="9"/>
      <c r="K16" s="9"/>
    </row>
    <row r="17" spans="2:11" s="1" customFormat="1" ht="15.6" x14ac:dyDescent="0.3">
      <c r="B17" s="33" t="s">
        <v>20</v>
      </c>
      <c r="C17" s="34" t="s">
        <v>32</v>
      </c>
      <c r="D17" s="35">
        <v>7.4119585176999996</v>
      </c>
      <c r="E17" s="36">
        <v>21.72124264</v>
      </c>
      <c r="F17" s="8"/>
      <c r="G17" s="8"/>
      <c r="H17" s="8"/>
      <c r="I17" s="9"/>
      <c r="J17" s="9"/>
      <c r="K17" s="9"/>
    </row>
    <row r="18" spans="2:11" s="1" customFormat="1" ht="15.6" x14ac:dyDescent="0.3">
      <c r="B18" s="40" t="s">
        <v>21</v>
      </c>
      <c r="C18" s="41" t="s">
        <v>35</v>
      </c>
      <c r="D18" s="42">
        <v>17.312856157999999</v>
      </c>
      <c r="E18" s="43">
        <v>24.810485443000001</v>
      </c>
      <c r="F18" s="8"/>
      <c r="G18" s="8"/>
      <c r="H18" s="8"/>
      <c r="I18" s="9"/>
      <c r="J18" s="9"/>
      <c r="K18" s="9"/>
    </row>
    <row r="19" spans="2:11" s="1" customFormat="1" ht="15.6" x14ac:dyDescent="0.3">
      <c r="B19" s="33" t="s">
        <v>22</v>
      </c>
      <c r="C19" s="34" t="s">
        <v>36</v>
      </c>
      <c r="D19" s="35">
        <v>52.173289294999996</v>
      </c>
      <c r="E19" s="36">
        <v>16.443619102</v>
      </c>
      <c r="F19" s="8"/>
      <c r="G19" s="8"/>
      <c r="H19" s="8"/>
      <c r="I19" s="9"/>
      <c r="J19" s="9"/>
      <c r="K19" s="9"/>
    </row>
    <row r="20" spans="2:11" s="1" customFormat="1" ht="15.6" x14ac:dyDescent="0.3">
      <c r="B20" s="40" t="s">
        <v>23</v>
      </c>
      <c r="C20" s="41" t="s">
        <v>37</v>
      </c>
      <c r="D20" s="42">
        <v>-2.4876472447000002</v>
      </c>
      <c r="E20" s="43">
        <v>26.324796861999999</v>
      </c>
      <c r="F20" s="8"/>
      <c r="G20" s="8"/>
      <c r="H20" s="8"/>
      <c r="I20" s="9"/>
      <c r="J20" s="9"/>
      <c r="K20" s="9"/>
    </row>
    <row r="21" spans="2:11" s="1" customFormat="1" ht="15.6" x14ac:dyDescent="0.3">
      <c r="B21" s="33"/>
      <c r="C21" s="34"/>
      <c r="D21" s="35"/>
      <c r="E21" s="36"/>
      <c r="F21" s="8"/>
      <c r="G21" s="8"/>
      <c r="H21" s="8"/>
      <c r="I21" s="9"/>
      <c r="J21" s="9"/>
      <c r="K21" s="9"/>
    </row>
    <row r="22" spans="2:11" s="1" customFormat="1" ht="15.6" x14ac:dyDescent="0.3">
      <c r="B22" s="40"/>
      <c r="C22" s="41"/>
      <c r="D22" s="42"/>
      <c r="E22" s="43"/>
      <c r="F22" s="8"/>
      <c r="G22" s="8"/>
      <c r="H22" s="8"/>
      <c r="I22" s="9"/>
      <c r="J22" s="9"/>
      <c r="K22" s="9"/>
    </row>
    <row r="23" spans="2:11" s="1" customFormat="1" ht="15.6" x14ac:dyDescent="0.3">
      <c r="B23" s="33"/>
      <c r="C23" s="34"/>
      <c r="D23" s="35"/>
      <c r="E23" s="36"/>
      <c r="F23" s="8"/>
      <c r="G23" s="8"/>
      <c r="H23" s="8"/>
      <c r="I23" s="9"/>
      <c r="J23" s="9"/>
      <c r="K23" s="9"/>
    </row>
    <row r="24" spans="2:11" s="1" customFormat="1" ht="15.6" x14ac:dyDescent="0.3">
      <c r="B24" s="40"/>
      <c r="C24" s="41"/>
      <c r="D24" s="42"/>
      <c r="E24" s="43"/>
      <c r="F24" s="8"/>
      <c r="G24" s="8"/>
      <c r="H24" s="8"/>
      <c r="I24" s="9"/>
      <c r="J24" s="9"/>
      <c r="K24" s="9"/>
    </row>
    <row r="25" spans="2:11" s="1" customFormat="1" ht="15.6" x14ac:dyDescent="0.3">
      <c r="B25" s="33"/>
      <c r="C25" s="34"/>
      <c r="D25" s="35"/>
      <c r="E25" s="36"/>
      <c r="F25" s="8"/>
      <c r="G25" s="8"/>
      <c r="H25" s="8"/>
      <c r="I25" s="9"/>
      <c r="J25" s="9"/>
      <c r="K25" s="9"/>
    </row>
    <row r="26" spans="2:11" s="1" customFormat="1" ht="15.6" x14ac:dyDescent="0.3">
      <c r="B26" s="40"/>
      <c r="C26" s="41"/>
      <c r="D26" s="42"/>
      <c r="E26" s="43"/>
      <c r="F26" s="8"/>
      <c r="G26" s="8"/>
      <c r="H26" s="8"/>
      <c r="I26" s="9"/>
      <c r="J26" s="9"/>
      <c r="K26" s="9"/>
    </row>
    <row r="27" spans="2:11" s="1" customFormat="1" ht="15.6" x14ac:dyDescent="0.3">
      <c r="B27" s="33"/>
      <c r="C27" s="34"/>
      <c r="D27" s="35"/>
      <c r="E27" s="36"/>
      <c r="F27" s="8"/>
      <c r="G27" s="8"/>
      <c r="H27" s="8"/>
      <c r="I27" s="9"/>
      <c r="J27" s="9"/>
      <c r="K27" s="9"/>
    </row>
    <row r="28" spans="2:11" s="1" customFormat="1" ht="15.6" x14ac:dyDescent="0.3">
      <c r="B28" s="40"/>
      <c r="C28" s="41"/>
      <c r="D28" s="42"/>
      <c r="E28" s="43"/>
      <c r="F28" s="8"/>
      <c r="G28" s="8"/>
      <c r="H28" s="8"/>
      <c r="I28" s="9"/>
      <c r="J28" s="9"/>
      <c r="K28" s="9"/>
    </row>
    <row r="29" spans="2:11" s="1" customFormat="1" ht="15.6" x14ac:dyDescent="0.3">
      <c r="B29" s="33"/>
      <c r="C29" s="34"/>
      <c r="D29" s="35"/>
      <c r="E29" s="36"/>
      <c r="F29" s="8"/>
      <c r="G29" s="8"/>
      <c r="H29" s="8"/>
      <c r="I29" s="9"/>
      <c r="J29" s="9"/>
      <c r="K29" s="9"/>
    </row>
    <row r="30" spans="2:11" s="1" customFormat="1" ht="15.6" x14ac:dyDescent="0.3">
      <c r="B30" s="40"/>
      <c r="C30" s="41"/>
      <c r="D30" s="42"/>
      <c r="E30" s="43"/>
      <c r="F30" s="8"/>
      <c r="G30" s="8"/>
      <c r="H30" s="8"/>
      <c r="I30" s="9"/>
      <c r="J30" s="9"/>
      <c r="K30" s="9"/>
    </row>
    <row r="31" spans="2:11" s="1" customFormat="1" ht="15.6" x14ac:dyDescent="0.3">
      <c r="B31" s="33"/>
      <c r="C31" s="34"/>
      <c r="D31" s="35"/>
      <c r="E31" s="36"/>
      <c r="F31" s="8"/>
      <c r="G31" s="8"/>
      <c r="H31" s="8"/>
      <c r="I31" s="9"/>
      <c r="J31" s="9"/>
      <c r="K31" s="9"/>
    </row>
    <row r="32" spans="2:11" s="1" customFormat="1" ht="15.6" x14ac:dyDescent="0.3">
      <c r="B32" s="40"/>
      <c r="C32" s="41"/>
      <c r="D32" s="42"/>
      <c r="E32" s="43"/>
      <c r="F32" s="8"/>
      <c r="G32" s="8"/>
      <c r="H32" s="8"/>
      <c r="I32" s="9"/>
      <c r="J32" s="9"/>
      <c r="K32" s="8"/>
    </row>
    <row r="33" spans="2:11" s="1" customFormat="1" ht="15.6" x14ac:dyDescent="0.3">
      <c r="B33" s="33"/>
      <c r="C33" s="34"/>
      <c r="D33" s="35"/>
      <c r="E33" s="36"/>
      <c r="F33" s="8"/>
      <c r="G33" s="8"/>
      <c r="H33" s="8"/>
      <c r="I33" s="9"/>
      <c r="J33" s="9"/>
      <c r="K33" s="9"/>
    </row>
    <row r="34" spans="2:11" s="1" customFormat="1" ht="15.6" x14ac:dyDescent="0.3">
      <c r="B34" s="40"/>
      <c r="C34" s="41"/>
      <c r="D34" s="42"/>
      <c r="E34" s="43"/>
      <c r="F34" s="8"/>
      <c r="G34" s="8"/>
      <c r="H34" s="8"/>
      <c r="I34" s="9"/>
      <c r="J34" s="9"/>
      <c r="K34" s="9"/>
    </row>
    <row r="35" spans="2:11" s="1" customFormat="1" ht="15.6" x14ac:dyDescent="0.3">
      <c r="B35" s="33"/>
      <c r="C35" s="34"/>
      <c r="D35" s="35"/>
      <c r="E35" s="36"/>
      <c r="F35" s="8"/>
      <c r="G35" s="8"/>
      <c r="H35" s="8"/>
      <c r="I35" s="9"/>
      <c r="J35" s="9"/>
      <c r="K35" s="9"/>
    </row>
    <row r="36" spans="2:11" s="1" customFormat="1" ht="15.6" x14ac:dyDescent="0.3">
      <c r="B36" s="40"/>
      <c r="C36" s="41"/>
      <c r="D36" s="42"/>
      <c r="E36" s="43"/>
      <c r="F36" s="8"/>
      <c r="G36" s="8"/>
      <c r="H36" s="8"/>
      <c r="I36" s="9"/>
      <c r="J36" s="9"/>
      <c r="K36" s="9"/>
    </row>
    <row r="37" spans="2:11" s="1" customFormat="1" ht="15.6" x14ac:dyDescent="0.3">
      <c r="B37" s="33"/>
      <c r="C37" s="34"/>
      <c r="D37" s="35"/>
      <c r="E37" s="36"/>
      <c r="F37" s="8"/>
      <c r="G37" s="8"/>
      <c r="H37" s="8"/>
      <c r="I37" s="9"/>
      <c r="J37" s="9"/>
      <c r="K37" s="9"/>
    </row>
    <row r="38" spans="2:11" s="1" customFormat="1" ht="15.6" x14ac:dyDescent="0.3">
      <c r="B38" s="40"/>
      <c r="C38" s="41"/>
      <c r="D38" s="42"/>
      <c r="E38" s="43"/>
      <c r="F38" s="8"/>
      <c r="G38" s="8"/>
      <c r="H38" s="8"/>
      <c r="I38" s="9"/>
      <c r="J38" s="9"/>
      <c r="K38" s="9"/>
    </row>
    <row r="39" spans="2:11" s="1" customFormat="1" ht="15.6" x14ac:dyDescent="0.3">
      <c r="B39" s="33"/>
      <c r="C39" s="34"/>
      <c r="D39" s="35"/>
      <c r="E39" s="36"/>
      <c r="F39" s="8"/>
      <c r="G39" s="8"/>
      <c r="H39" s="8"/>
      <c r="I39" s="9"/>
      <c r="J39" s="9"/>
      <c r="K39" s="9"/>
    </row>
    <row r="40" spans="2:11" s="1" customFormat="1" ht="15.6" x14ac:dyDescent="0.3">
      <c r="B40" s="40"/>
      <c r="C40" s="41"/>
      <c r="D40" s="42"/>
      <c r="E40" s="43"/>
      <c r="F40" s="8"/>
      <c r="G40" s="8"/>
      <c r="H40" s="8"/>
      <c r="I40" s="9"/>
      <c r="J40" s="9"/>
      <c r="K40" s="9"/>
    </row>
    <row r="41" spans="2:11" s="1" customFormat="1" ht="15.6" x14ac:dyDescent="0.3">
      <c r="B41" s="33"/>
      <c r="C41" s="34"/>
      <c r="D41" s="35"/>
      <c r="E41" s="36"/>
      <c r="F41" s="8"/>
      <c r="G41" s="8"/>
      <c r="H41" s="8"/>
      <c r="I41" s="9"/>
      <c r="J41" s="9"/>
      <c r="K41" s="9"/>
    </row>
    <row r="42" spans="2:11" s="1" customFormat="1" ht="15.6" x14ac:dyDescent="0.3">
      <c r="B42" s="40"/>
      <c r="C42" s="41"/>
      <c r="D42" s="42"/>
      <c r="E42" s="43"/>
      <c r="F42" s="8"/>
      <c r="G42" s="8"/>
      <c r="H42" s="8"/>
      <c r="I42" s="9"/>
      <c r="J42" s="9"/>
      <c r="K42" s="9"/>
    </row>
    <row r="43" spans="2:11" s="1" customFormat="1" ht="15.6" x14ac:dyDescent="0.3">
      <c r="B43" s="33"/>
      <c r="C43" s="34"/>
      <c r="D43" s="35"/>
      <c r="E43" s="36"/>
      <c r="F43" s="8"/>
      <c r="G43" s="8"/>
      <c r="H43" s="8"/>
      <c r="I43" s="9"/>
      <c r="J43" s="9"/>
      <c r="K43" s="9"/>
    </row>
    <row r="44" spans="2:11" s="1" customFormat="1" ht="15.6" x14ac:dyDescent="0.3">
      <c r="B44" s="40"/>
      <c r="C44" s="41"/>
      <c r="D44" s="42"/>
      <c r="E44" s="43"/>
      <c r="F44" s="8"/>
      <c r="G44" s="8"/>
      <c r="H44" s="8"/>
      <c r="I44" s="9"/>
      <c r="J44" s="9"/>
      <c r="K44" s="9"/>
    </row>
    <row r="45" spans="2:11" s="1" customFormat="1" ht="15.6" x14ac:dyDescent="0.3">
      <c r="B45" s="33"/>
      <c r="C45" s="34"/>
      <c r="D45" s="35"/>
      <c r="E45" s="36"/>
      <c r="F45" s="8"/>
      <c r="G45" s="8"/>
      <c r="H45" s="8"/>
      <c r="I45" s="9"/>
      <c r="J45" s="9"/>
      <c r="K45" s="9"/>
    </row>
    <row r="46" spans="2:11" s="1" customFormat="1" ht="15.6" x14ac:dyDescent="0.3">
      <c r="B46" s="40"/>
      <c r="C46" s="41"/>
      <c r="D46" s="42"/>
      <c r="E46" s="43"/>
      <c r="F46" s="8"/>
      <c r="G46" s="8"/>
      <c r="H46" s="8"/>
      <c r="I46" s="9"/>
      <c r="J46" s="9"/>
      <c r="K46" s="9"/>
    </row>
    <row r="47" spans="2:11" s="1" customFormat="1" ht="15.6" x14ac:dyDescent="0.3">
      <c r="B47" s="33"/>
      <c r="C47" s="34"/>
      <c r="D47" s="35"/>
      <c r="E47" s="36"/>
      <c r="F47" s="8"/>
      <c r="G47" s="8"/>
      <c r="H47" s="8"/>
      <c r="I47" s="9"/>
      <c r="J47" s="9"/>
      <c r="K47" s="9"/>
    </row>
    <row r="48" spans="2:11" s="1" customFormat="1" ht="15.6" x14ac:dyDescent="0.3">
      <c r="B48" s="50"/>
      <c r="C48" s="51"/>
      <c r="D48" s="52"/>
      <c r="E48" s="53"/>
      <c r="F48" s="8"/>
      <c r="G48" s="8"/>
      <c r="H48" s="8"/>
      <c r="I48" s="9"/>
      <c r="J48" s="9"/>
      <c r="K48" s="9"/>
    </row>
  </sheetData>
  <mergeCells count="1">
    <mergeCell ref="J7:L7"/>
  </mergeCells>
  <conditionalFormatting sqref="E1">
    <cfRule type="expression" dxfId="1" priority="1">
      <formula>OR($D$4="Volume",$D$4="Volume Médio",$D$4="Negócios Médio",$D$4="Negócios")</formula>
    </cfRule>
    <cfRule type="expression" dxfId="0" priority="2">
      <formula>$D$4="P/VPA Atual"</formula>
    </cfRule>
  </conditionalFormatting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6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Risco e Retorno</vt:lpstr>
      <vt:lpstr>'Risco e Retorno'!Area_de_impressao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cp:lastPrinted>2018-11-13T12:34:45Z</cp:lastPrinted>
  <dcterms:created xsi:type="dcterms:W3CDTF">2018-09-20T17:36:10Z</dcterms:created>
  <dcterms:modified xsi:type="dcterms:W3CDTF">2024-09-27T18:45:13Z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1411928628</vt:lpwstr>
  </property>
  <property fmtid="{D5CDD505-2E9C-101B-9397-08002B2CF9AE}" pid="3" name="EcoUpdateMessage">
    <vt:lpwstr>2024/09/27-18:23:48</vt:lpwstr>
  </property>
  <property fmtid="{D5CDD505-2E9C-101B-9397-08002B2CF9AE}" pid="4" name="EcoUpdateStatus">
    <vt:lpwstr>2024-09-26=BRA:St,ME,Fd,TP;USA:St;ARG:St,ME,Fd,TP;MEX:St,ME,Fd,TP;CHL:St,ME,Fd;COL:St,ME;PER:St,ME,Fd;SAU:St|2024-09-27=USA:ME|2022-10-17=USA:TP|2021-11-17=CHL:TP|2014-02-26=VEN:St|2002-11-08=JPN:St|2024-09-09=GBR:St,ME|2016-08-18=NNN:St|2024-09-25=COL:Fd|2024-09-24=PER:TP|2007-01-31=ESP:St|2003-01-29=CHN:St|2003-01-28=TWN:St|2003-01-30=HKG:St;KOR:St|2023-01-19=OTH:St|2024-06-30=PAN:St|2024-06-24=SAU:ME</vt:lpwstr>
  </property>
</Properties>
</file>