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Add-In\Clientes\Milton\Projeto Layout Planilhas\3 - Fundos Imobiliários - 02-05\"/>
    </mc:Choice>
  </mc:AlternateContent>
  <xr:revisionPtr revIDLastSave="0" documentId="13_ncr:1_{ACBFF60D-C322-45DE-9556-3C500ADC804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isco e Retorno" sheetId="1" r:id="rId1"/>
  </sheets>
  <definedNames>
    <definedName name="_ECO_RANGE_ID4f50dcd30cd9400ba8e4b96ccb32e24a" localSheetId="0" hidden="1">'Risco e Retorno'!$E$8:$E$16</definedName>
    <definedName name="_ECO_RANGE_IDa2306662ea064062a684d45d27bcc883" localSheetId="0" hidden="1">'Risco e Retorno'!$D$8:$D$16</definedName>
    <definedName name="_ECO_RANGE_IDab04bf6ffb1f47878edfdbe3f19e9316" localSheetId="0" hidden="1">'Risco e Retorno'!$C$8:$C$16</definedName>
    <definedName name="_xlnm.Print_Area" localSheetId="0">'Risco e Retorno'!$A$1:$Q$33</definedName>
    <definedName name="Codigos">OFFSET('Risco e Retorno'!$D$8,0,0,COUNTA('Risco e Retorno'!$D:$D)-4)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K8" i="1"/>
  <c r="C2" i="1"/>
  <c r="L9" i="1"/>
  <c r="L10" i="1"/>
  <c r="K9" i="1"/>
  <c r="K10" i="1"/>
  <c r="E7" i="1"/>
  <c r="D7" i="1"/>
  <c r="C7" i="1"/>
</calcChain>
</file>

<file path=xl/sharedStrings.xml><?xml version="1.0" encoding="utf-8"?>
<sst xmlns="http://schemas.openxmlformats.org/spreadsheetml/2006/main" count="33" uniqueCount="32">
  <si>
    <t>Data Inicial:</t>
  </si>
  <si>
    <t>Código</t>
  </si>
  <si>
    <t>IFIX</t>
  </si>
  <si>
    <t>Selecionar o Índice de Mercado</t>
  </si>
  <si>
    <t>CDI Acumulado</t>
  </si>
  <si>
    <t>VRTA11</t>
  </si>
  <si>
    <t>FII Fator Ve</t>
  </si>
  <si>
    <t>12M</t>
  </si>
  <si>
    <t>RECR11</t>
  </si>
  <si>
    <t>HCTR11</t>
  </si>
  <si>
    <t>MFII11</t>
  </si>
  <si>
    <t>MALL11</t>
  </si>
  <si>
    <t>HABT11</t>
  </si>
  <si>
    <t>IRDM11</t>
  </si>
  <si>
    <t>BARI11</t>
  </si>
  <si>
    <t>RBFF11</t>
  </si>
  <si>
    <t>FII Rec Rece</t>
  </si>
  <si>
    <t>FII Hectare</t>
  </si>
  <si>
    <t>FII Merito I</t>
  </si>
  <si>
    <t>FII Malls Bp</t>
  </si>
  <si>
    <t>FII Habit 2</t>
  </si>
  <si>
    <t>FII Iridium</t>
  </si>
  <si>
    <t>FII Barigui</t>
  </si>
  <si>
    <t>FII Riob Ff</t>
  </si>
  <si>
    <t>Dta. Últ. Cot.:</t>
  </si>
  <si>
    <t>Dta. Pref. Últ. Cot.:</t>
  </si>
  <si>
    <t>TICKER</t>
  </si>
  <si>
    <r>
      <rPr>
        <b/>
        <sz val="10"/>
        <color rgb="FFB1AE2D"/>
        <rFont val="Calibri"/>
        <family val="2"/>
        <scheme val="minor"/>
      </rPr>
      <t xml:space="preserve">← Não </t>
    </r>
    <r>
      <rPr>
        <b/>
        <sz val="10"/>
        <color rgb="FF023A4A"/>
        <rFont val="Calibri"/>
        <family val="2"/>
        <scheme val="minor"/>
      </rPr>
      <t>Modificar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</si>
  <si>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>Para alterar a data da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Célula C2</t>
    </r>
    <r>
      <rPr>
        <b/>
        <sz val="10"/>
        <color rgb="FF023A4A"/>
        <rFont val="Calibri"/>
        <family val="2"/>
        <scheme val="minor"/>
      </rPr>
      <t>, basta digitar na</t>
    </r>
    <r>
      <rPr>
        <b/>
        <sz val="10"/>
        <color rgb="FFB1AE2D"/>
        <rFont val="Calibri"/>
        <family val="2"/>
        <scheme val="minor"/>
      </rPr>
      <t xml:space="preserve"> Célula C3</t>
    </r>
  </si>
  <si>
    <r>
      <rPr>
        <b/>
        <sz val="10"/>
        <color rgb="FFB1AE2D"/>
        <rFont val="Calibri"/>
        <family val="2"/>
        <scheme val="minor"/>
      </rPr>
      <t>←</t>
    </r>
    <r>
      <rPr>
        <b/>
        <sz val="10"/>
        <color rgb="FF023A4A"/>
        <rFont val="Calibri"/>
        <family val="2"/>
        <scheme val="minor"/>
      </rPr>
      <t xml:space="preserve"> Escolha o intervalo (D = </t>
    </r>
    <r>
      <rPr>
        <b/>
        <sz val="10"/>
        <color rgb="FFB1AE2D"/>
        <rFont val="Calibri"/>
        <family val="2"/>
        <scheme val="minor"/>
      </rPr>
      <t>Dia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W</t>
    </r>
    <r>
      <rPr>
        <b/>
        <sz val="10"/>
        <color rgb="FF023A4A"/>
        <rFont val="Calibri"/>
        <family val="2"/>
        <scheme val="minor"/>
      </rPr>
      <t xml:space="preserve"> = </t>
    </r>
    <r>
      <rPr>
        <b/>
        <sz val="10"/>
        <color rgb="FFB1AE2D"/>
        <rFont val="Calibri"/>
        <family val="2"/>
        <scheme val="minor"/>
      </rPr>
      <t>Semana</t>
    </r>
    <r>
      <rPr>
        <b/>
        <sz val="10"/>
        <color rgb="FF023A4A"/>
        <rFont val="Calibri"/>
        <family val="2"/>
        <scheme val="minor"/>
      </rPr>
      <t>,</t>
    </r>
    <r>
      <rPr>
        <b/>
        <sz val="10"/>
        <color rgb="FFB1AE2D"/>
        <rFont val="Calibri"/>
        <family val="2"/>
        <scheme val="minor"/>
      </rPr>
      <t xml:space="preserve"> M </t>
    </r>
    <r>
      <rPr>
        <b/>
        <sz val="10"/>
        <color rgb="FF023A4A"/>
        <rFont val="Calibri"/>
        <family val="2"/>
        <scheme val="minor"/>
      </rPr>
      <t xml:space="preserve">= </t>
    </r>
    <r>
      <rPr>
        <b/>
        <sz val="10"/>
        <color rgb="FFB1AE2D"/>
        <rFont val="Calibri"/>
        <family val="2"/>
        <scheme val="minor"/>
      </rPr>
      <t>Mês</t>
    </r>
    <r>
      <rPr>
        <b/>
        <sz val="10"/>
        <color rgb="FF023A4A"/>
        <rFont val="Calibri"/>
        <family val="2"/>
        <scheme val="minor"/>
      </rPr>
      <t>,</t>
    </r>
    <r>
      <rPr>
        <b/>
        <sz val="10"/>
        <color rgb="FFB1AE2D"/>
        <rFont val="Calibri"/>
        <family val="2"/>
        <scheme val="minor"/>
      </rPr>
      <t xml:space="preserve"> Q</t>
    </r>
    <r>
      <rPr>
        <b/>
        <sz val="10"/>
        <color rgb="FF023A4A"/>
        <rFont val="Calibri"/>
        <family val="2"/>
        <scheme val="minor"/>
      </rPr>
      <t xml:space="preserve"> =</t>
    </r>
    <r>
      <rPr>
        <b/>
        <sz val="10"/>
        <color rgb="FFB1AE2D"/>
        <rFont val="Calibri"/>
        <family val="2"/>
        <scheme val="minor"/>
      </rPr>
      <t xml:space="preserve"> Trimestre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Y</t>
    </r>
    <r>
      <rPr>
        <b/>
        <sz val="10"/>
        <color rgb="FF023A4A"/>
        <rFont val="Calibri"/>
        <family val="2"/>
        <scheme val="minor"/>
      </rPr>
      <t xml:space="preserve"> = </t>
    </r>
    <r>
      <rPr>
        <b/>
        <sz val="10"/>
        <color rgb="FFB1AE2D"/>
        <rFont val="Calibri"/>
        <family val="2"/>
        <scheme val="minor"/>
      </rPr>
      <t>Ano</t>
    </r>
    <r>
      <rPr>
        <b/>
        <sz val="10"/>
        <color rgb="FF023A4A"/>
        <rFont val="Calibri"/>
        <family val="2"/>
        <scheme val="minor"/>
      </rPr>
      <t>)</t>
    </r>
  </si>
  <si>
    <r>
      <rPr>
        <b/>
        <sz val="10"/>
        <color rgb="FF023A4A"/>
        <rFont val="Calibri"/>
        <family val="2"/>
        <scheme val="minor"/>
      </rPr>
      <t xml:space="preserve">Digitar Um </t>
    </r>
    <r>
      <rPr>
        <b/>
        <sz val="10"/>
        <color rgb="FFB1AE2D"/>
        <rFont val="Calibri"/>
        <family val="2"/>
        <scheme val="minor"/>
      </rPr>
      <t>Índice →</t>
    </r>
  </si>
  <si>
    <r>
      <t>Planilha de Risco e Retorno</t>
    </r>
    <r>
      <rPr>
        <b/>
        <sz val="28"/>
        <color rgb="FFB1AE2D"/>
        <rFont val="Calibri"/>
        <family val="2"/>
        <scheme val="minor"/>
      </rPr>
      <t xml:space="preserve"> FII`s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</si>
</sst>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"/>
    <numFmt numFmtId="165" formatCode="&quot;R$&quot;\ #,##0"/>
  </numFmts>
  <fonts count="16" x14ac:knownFonts="1">
    <font>
      <sz val="11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006B66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rgb="FF023A4A"/>
      <name val="Calibri"/>
      <family val="2"/>
      <scheme val="minor"/>
    </font>
    <font>
      <b/>
      <sz val="10"/>
      <color rgb="FFB1AE2D"/>
      <name val="Calibri"/>
      <family val="2"/>
      <scheme val="minor"/>
    </font>
    <font>
      <b/>
      <sz val="10"/>
      <color rgb="FF023A4A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rgb="FF023A4A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rgb="FFCCD8DB"/>
      <name val="Calibri"/>
      <family val="2"/>
      <scheme val="minor"/>
    </font>
    <font>
      <b/>
      <sz val="28"/>
      <color rgb="FFB1AE2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D8DB"/>
        <bgColor indexed="64"/>
      </patternFill>
    </fill>
    <fill>
      <patternFill patternType="solid">
        <fgColor rgb="FF023A4A"/>
        <bgColor indexed="64"/>
      </patternFill>
    </fill>
  </fills>
  <borders count="32">
    <border>
      <left/>
      <right/>
      <top/>
      <bottom/>
      <diagonal/>
    </border>
    <border>
      <left style="thick">
        <color rgb="FFC59C00"/>
      </left>
      <right/>
      <top/>
      <bottom style="hair">
        <color rgb="FFC59C00"/>
      </bottom>
      <diagonal/>
    </border>
    <border>
      <left/>
      <right style="thick">
        <color rgb="FFC59C00"/>
      </right>
      <top/>
      <bottom style="hair">
        <color rgb="FFC59C00"/>
      </bottom>
      <diagonal/>
    </border>
    <border>
      <left/>
      <right style="thick">
        <color rgb="FFC59C00"/>
      </right>
      <top style="hair">
        <color rgb="FFC59C00"/>
      </top>
      <bottom style="hair">
        <color rgb="FFC59C00"/>
      </bottom>
      <diagonal/>
    </border>
    <border>
      <left style="thick">
        <color rgb="FFC59C00"/>
      </left>
      <right/>
      <top style="hair">
        <color rgb="FFC59C00"/>
      </top>
      <bottom style="hair">
        <color rgb="FFC59C00"/>
      </bottom>
      <diagonal/>
    </border>
    <border>
      <left/>
      <right style="thick">
        <color rgb="FFC59C00"/>
      </right>
      <top style="hair">
        <color rgb="FFC59C00"/>
      </top>
      <bottom/>
      <diagonal/>
    </border>
    <border>
      <left style="thick">
        <color rgb="FFC59C00"/>
      </left>
      <right/>
      <top style="hair">
        <color rgb="FFC59C00"/>
      </top>
      <bottom/>
      <diagonal/>
    </border>
    <border>
      <left/>
      <right/>
      <top style="thick">
        <color rgb="FFC59C00"/>
      </top>
      <bottom/>
      <diagonal/>
    </border>
    <border>
      <left/>
      <right/>
      <top/>
      <bottom style="thick">
        <color rgb="FFC59C00"/>
      </bottom>
      <diagonal/>
    </border>
    <border>
      <left style="thin">
        <color theme="0"/>
      </left>
      <right/>
      <top style="thick">
        <color rgb="FFC59C00"/>
      </top>
      <bottom/>
      <diagonal/>
    </border>
    <border>
      <left/>
      <right style="thin">
        <color theme="0"/>
      </right>
      <top style="thick">
        <color rgb="FFC59C00"/>
      </top>
      <bottom/>
      <diagonal/>
    </border>
    <border>
      <left/>
      <right style="medium">
        <color rgb="FF006B66"/>
      </right>
      <top/>
      <bottom style="hair">
        <color rgb="FF006B66"/>
      </bottom>
      <diagonal/>
    </border>
    <border>
      <left style="medium">
        <color rgb="FF006B66"/>
      </left>
      <right style="medium">
        <color rgb="FF006B66"/>
      </right>
      <top/>
      <bottom style="hair">
        <color rgb="FF006B66"/>
      </bottom>
      <diagonal/>
    </border>
    <border>
      <left style="medium">
        <color rgb="FF006B66"/>
      </left>
      <right/>
      <top/>
      <bottom style="hair">
        <color rgb="FF006B66"/>
      </bottom>
      <diagonal/>
    </border>
    <border>
      <left/>
      <right style="medium">
        <color rgb="FF006B66"/>
      </right>
      <top style="hair">
        <color rgb="FF006B66"/>
      </top>
      <bottom/>
      <diagonal/>
    </border>
    <border>
      <left style="medium">
        <color rgb="FF006B66"/>
      </left>
      <right style="medium">
        <color rgb="FF006B66"/>
      </right>
      <top style="hair">
        <color rgb="FF006B66"/>
      </top>
      <bottom/>
      <diagonal/>
    </border>
    <border>
      <left style="medium">
        <color rgb="FF006B66"/>
      </left>
      <right/>
      <top style="hair">
        <color rgb="FF006B66"/>
      </top>
      <bottom/>
      <diagonal/>
    </border>
    <border>
      <left style="thin">
        <color theme="0"/>
      </left>
      <right style="medium">
        <color rgb="FFC59C00"/>
      </right>
      <top style="thin">
        <color theme="0"/>
      </top>
      <bottom style="thick">
        <color rgb="FFC59C00"/>
      </bottom>
      <diagonal/>
    </border>
    <border>
      <left style="medium">
        <color rgb="FFC59C00"/>
      </left>
      <right style="medium">
        <color rgb="FFC59C00"/>
      </right>
      <top style="thin">
        <color theme="0"/>
      </top>
      <bottom style="thick">
        <color rgb="FFC59C00"/>
      </bottom>
      <diagonal/>
    </border>
    <border>
      <left style="medium">
        <color rgb="FFC59C00"/>
      </left>
      <right style="thin">
        <color theme="0"/>
      </right>
      <top style="thin">
        <color theme="0"/>
      </top>
      <bottom style="thick">
        <color rgb="FFC59C00"/>
      </bottom>
      <diagonal/>
    </border>
    <border>
      <left/>
      <right style="medium">
        <color rgb="FF006B66"/>
      </right>
      <top style="hair">
        <color rgb="FF006B66"/>
      </top>
      <bottom style="hair">
        <color rgb="FF006B66"/>
      </bottom>
      <diagonal/>
    </border>
    <border>
      <left style="medium">
        <color rgb="FF006B66"/>
      </left>
      <right style="medium">
        <color rgb="FF006B66"/>
      </right>
      <top style="hair">
        <color rgb="FF006B66"/>
      </top>
      <bottom style="hair">
        <color rgb="FF006B66"/>
      </bottom>
      <diagonal/>
    </border>
    <border>
      <left style="medium">
        <color rgb="FF006B66"/>
      </left>
      <right/>
      <top style="hair">
        <color rgb="FF006B66"/>
      </top>
      <bottom style="hair">
        <color rgb="FF006B66"/>
      </bottom>
      <diagonal/>
    </border>
    <border>
      <left/>
      <right style="medium">
        <color rgb="FF023A4A"/>
      </right>
      <top style="thick">
        <color rgb="FFC59C00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ck">
        <color rgb="FFC59C00"/>
      </top>
      <bottom style="thin">
        <color rgb="FF023A4A"/>
      </bottom>
      <diagonal/>
    </border>
    <border>
      <left style="medium">
        <color rgb="FF023A4A"/>
      </left>
      <right/>
      <top style="thick">
        <color rgb="FFC59C00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/>
      <top style="thin">
        <color rgb="FF023A4A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/>
      <top style="thin">
        <color rgb="FF023A4A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0" fontId="1" fillId="0" borderId="0" xfId="0" applyFont="1" applyAlignment="1">
      <alignment horizontal="left" vertical="center"/>
    </xf>
    <xf numFmtId="165" fontId="1" fillId="0" borderId="0" xfId="2" applyNumberFormat="1" applyFont="1" applyBorder="1" applyAlignment="1">
      <alignment vertical="center"/>
    </xf>
    <xf numFmtId="2" fontId="7" fillId="0" borderId="0" xfId="1" applyNumberFormat="1" applyFont="1" applyAlignment="1">
      <alignment horizontal="right"/>
    </xf>
    <xf numFmtId="0" fontId="8" fillId="0" borderId="2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14" fontId="11" fillId="2" borderId="4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2" fontId="11" fillId="0" borderId="6" xfId="0" applyNumberFormat="1" applyFont="1" applyBorder="1" applyAlignment="1">
      <alignment horizontal="center" vertical="center"/>
    </xf>
    <xf numFmtId="165" fontId="12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164" fontId="14" fillId="3" borderId="18" xfId="0" applyNumberFormat="1" applyFont="1" applyFill="1" applyBorder="1" applyAlignment="1">
      <alignment horizontal="center" vertical="center"/>
    </xf>
    <xf numFmtId="164" fontId="14" fillId="3" borderId="19" xfId="0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24" xfId="0" applyBorder="1"/>
    <xf numFmtId="164" fontId="0" fillId="0" borderId="24" xfId="0" applyNumberFormat="1" applyBorder="1" applyAlignment="1">
      <alignment horizontal="center"/>
    </xf>
    <xf numFmtId="164" fontId="0" fillId="0" borderId="25" xfId="1" applyNumberFormat="1" applyFont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/>
    </xf>
    <xf numFmtId="2" fontId="8" fillId="2" borderId="10" xfId="0" applyNumberFormat="1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 vertical="center"/>
    </xf>
    <xf numFmtId="0" fontId="0" fillId="2" borderId="27" xfId="0" applyFill="1" applyBorder="1"/>
    <xf numFmtId="164" fontId="0" fillId="2" borderId="27" xfId="0" applyNumberFormat="1" applyFill="1" applyBorder="1" applyAlignment="1">
      <alignment horizontal="center"/>
    </xf>
    <xf numFmtId="164" fontId="0" fillId="2" borderId="28" xfId="1" applyNumberFormat="1" applyFont="1" applyFill="1" applyBorder="1" applyAlignment="1">
      <alignment horizontal="center"/>
    </xf>
    <xf numFmtId="0" fontId="8" fillId="0" borderId="11" xfId="0" applyFont="1" applyBorder="1" applyAlignment="1">
      <alignment horizontal="left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0" fillId="0" borderId="27" xfId="0" applyBorder="1"/>
    <xf numFmtId="164" fontId="0" fillId="0" borderId="27" xfId="0" applyNumberForma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164" fontId="0" fillId="2" borderId="21" xfId="0" applyNumberFormat="1" applyFill="1" applyBorder="1" applyAlignment="1">
      <alignment horizontal="center"/>
    </xf>
    <xf numFmtId="164" fontId="0" fillId="2" borderId="22" xfId="0" applyNumberForma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8" fillId="0" borderId="29" xfId="0" applyFont="1" applyBorder="1" applyAlignment="1">
      <alignment horizontal="center" vertical="center"/>
    </xf>
    <xf numFmtId="0" fontId="0" fillId="0" borderId="30" xfId="0" applyBorder="1"/>
    <xf numFmtId="164" fontId="0" fillId="0" borderId="30" xfId="0" applyNumberFormat="1" applyBorder="1" applyAlignment="1">
      <alignment horizontal="center"/>
    </xf>
    <xf numFmtId="164" fontId="0" fillId="0" borderId="31" xfId="1" applyNumberFormat="1" applyFont="1" applyBorder="1" applyAlignment="1">
      <alignment horizontal="center"/>
    </xf>
  </cellXfs>
  <cellStyles count="3">
    <cellStyle name="Moeda" xfId="2" builtinId="4"/>
    <cellStyle name="Normal" xfId="0" builtinId="0"/>
    <cellStyle name="Porcentagem" xfId="1" builtinId="5"/>
  </cellStyles>
  <dxfs count="4">
    <dxf>
      <numFmt numFmtId="167" formatCode="0.00\ \x"/>
    </dxf>
    <dxf>
      <numFmt numFmtId="3" formatCode="#,##0"/>
    </dxf>
    <dxf>
      <numFmt numFmtId="167" formatCode="0.00\ \x"/>
    </dxf>
    <dxf>
      <numFmt numFmtId="3" formatCode="#,##0"/>
    </dxf>
  </dxfs>
  <tableStyles count="0" defaultTableStyle="TableStyleMedium2" defaultPivotStyle="PivotStyleLight16"/>
  <colors>
    <mruColors>
      <color rgb="FF023A4A"/>
      <color rgb="FFCCD8DB"/>
      <color rgb="FFB1AE2D"/>
      <color rgb="FF006B66"/>
      <color rgb="FFC59C00"/>
      <color rgb="FFDAE2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e49370ec72fd4e0e93f4b135232e16b5">
      <tp>
        <v>2</v>
        <stp/>
        <stp>21ba7d5c-bde5-4b29-ba43-52b116869fb8</stp>
        <tr r="L9" s="1"/>
      </tp>
    </main>
    <main first="rtdsrv_eco_e49370ec72fd4e0e93f4b135232e16b5">
      <tp>
        <v>2</v>
        <stp/>
        <stp>18cd5749-50a5-41d8-afc7-f44bdf356b8c</stp>
        <tr r="C7" s="1"/>
      </tp>
    </main>
    <main first="rtdsrv_eco_e49370ec72fd4e0e93f4b135232e16b5">
      <tp>
        <v>2</v>
        <stp/>
        <stp>78612f76-33f5-42f3-a718-d091f90e25a9</stp>
        <tr r="L10" s="1"/>
      </tp>
    </main>
    <main first="rtdsrv_eco_e49370ec72fd4e0e93f4b135232e16b5">
      <tp>
        <v>2</v>
        <stp/>
        <stp>d81784ba-ad8f-400f-a19d-2e60c3d120a2</stp>
        <tr r="K10" s="1"/>
      </tp>
    </main>
    <main first="rtdsrv_eco_e49370ec72fd4e0e93f4b135232e16b5">
      <tp>
        <v>2</v>
        <stp/>
        <stp>7968875a-d6e9-4949-b2b5-7bcda61de2eb</stp>
        <tr r="E7" s="1"/>
      </tp>
    </main>
    <main first="rtdsrv_eco_e49370ec72fd4e0e93f4b135232e16b5">
      <tp>
        <v>2</v>
        <stp/>
        <stp>f51fb002-0b0c-47a9-bbcb-71a1550d3c91</stp>
        <tr r="C2" s="1"/>
      </tp>
    </main>
    <main first="rtdsrv_eco_e49370ec72fd4e0e93f4b135232e16b5">
      <tp>
        <v>2</v>
        <stp/>
        <stp>3836c1e7-da07-4e5e-9f7c-9009c478463e</stp>
        <tr r="K9" s="1"/>
      </tp>
    </main>
    <main first="rtdsrv_eco_e49370ec72fd4e0e93f4b135232e16b5">
      <tp>
        <v>2</v>
        <stp/>
        <stp>e2a7662e-72e0-4278-b3e2-d27b0d3997e0</stp>
        <tr r="D7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74314706800568E-2"/>
          <c:y val="1.9995451285312476E-2"/>
          <c:w val="0.9326622536498167"/>
          <c:h val="0.86118046219832278"/>
        </c:manualLayout>
      </c:layout>
      <c:scatterChart>
        <c:scatterStyle val="lineMarker"/>
        <c:varyColors val="0"/>
        <c:ser>
          <c:idx val="0"/>
          <c:order val="0"/>
          <c:tx>
            <c:v>Ações</c:v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6B66"/>
              </a:solidFill>
              <a:ln w="34925" cap="flat" cmpd="dbl" algn="ctr">
                <a:solidFill>
                  <a:srgbClr val="006B66">
                    <a:alpha val="70000"/>
                  </a:srgb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4B1B02B-3C65-4B26-8097-033F7666AEC1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BFA-4D93-B188-0F3B7F65AF2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D54717E-2788-47B7-8595-C05B002E4E06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B8A-4B84-8B2F-BDE0D9C3863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6736695-AA8B-4596-A851-ABEEA4EE1DE1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B8A-4B84-8B2F-BDE0D9C3863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5EAC166-38FC-4C3A-AF9A-A821E49F9FBE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B8A-4B84-8B2F-BDE0D9C3863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3C37355-F80F-4A56-A150-77B15E41C191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B8A-4B84-8B2F-BDE0D9C3863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B393FF1-4F39-483C-AD64-89C3A549777A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B8A-4B84-8B2F-BDE0D9C3863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AD6A7EF-CF27-499C-9DC2-35D7BFCCFF51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B8A-4B84-8B2F-BDE0D9C3863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64DFE42-9DAB-492B-B231-7B405B288865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BF3-4F07-BBD9-F479DD7161E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044CB6F-A551-4714-B8F2-D4D6916C2011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BF3-4F07-BBD9-F479DD7161E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BF3-4F07-BBD9-F479DD7161E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BF3-4F07-BBD9-F479DD7161E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BF3-4F07-BBD9-F479DD7161E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BF3-4F07-BBD9-F479DD7161E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BF3-4F07-BBD9-F479DD7161E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BF3-4F07-BBD9-F479DD7161E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0BF3-4F07-BBD9-F479DD7161E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0BF3-4F07-BBD9-F479DD7161E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BF3-4F07-BBD9-F479DD7161E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0BF3-4F07-BBD9-F479DD7161E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0BF3-4F07-BBD9-F479DD7161E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BF3-4F07-BBD9-F479DD7161E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0BF3-4F07-BBD9-F479DD7161E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0BF3-4F07-BBD9-F479DD7161E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0BF3-4F07-BBD9-F479DD7161E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0BF3-4F07-BBD9-F479DD7161E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0BF3-4F07-BBD9-F479DD7161E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0BF3-4F07-BBD9-F479DD7161E6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0BF3-4F07-BBD9-F479DD7161E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0BF3-4F07-BBD9-F479DD7161E6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0BF3-4F07-BBD9-F479DD7161E6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0BF3-4F07-BBD9-F479DD7161E6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0BF3-4F07-BBD9-F479DD7161E6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0BF3-4F07-BBD9-F479DD7161E6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0BF3-4F07-BBD9-F479DD7161E6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0BF3-4F07-BBD9-F479DD7161E6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0BF3-4F07-BBD9-F479DD7161E6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0BF3-4F07-BBD9-F479DD7161E6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0BF3-4F07-BBD9-F479DD7161E6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0BF3-4F07-BBD9-F479DD7161E6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0BF3-4F07-BBD9-F479DD7161E6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0BF3-4F07-BBD9-F479DD7161E6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0BF3-4F07-BBD9-F479DD7161E6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0BF3-4F07-BBD9-F479DD7161E6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0BF3-4F07-BBD9-F479DD7161E6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0BF3-4F07-BBD9-F479DD7161E6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0BF3-4F07-BBD9-F479DD7161E6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0BF3-4F07-BBD9-F479DD7161E6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0BF3-4F07-BBD9-F479DD7161E6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0BF3-4F07-BBD9-F479DD7161E6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0BF3-4F07-BBD9-F479DD7161E6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0BF3-4F07-BBD9-F479DD7161E6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0BF3-4F07-BBD9-F479DD7161E6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0BF3-4F07-BBD9-F479DD7161E6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0BF3-4F07-BBD9-F479DD7161E6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0BF3-4F07-BBD9-F479DD7161E6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0BF3-4F07-BBD9-F479DD7161E6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0BF3-4F07-BBD9-F479DD7161E6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0BF3-4F07-BBD9-F479DD7161E6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0BF3-4F07-BBD9-F479DD7161E6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0BF3-4F07-BBD9-F479DD7161E6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0BF3-4F07-BBD9-F479DD7161E6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0BF3-4F07-BBD9-F479DD7161E6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0BF3-4F07-BBD9-F479DD7161E6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0BF3-4F07-BBD9-F479DD7161E6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0BF3-4F07-BBD9-F479DD7161E6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0BF3-4F07-BBD9-F479DD7161E6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3BFA-4D93-B188-0F3B7F65AF2D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3BFA-4D93-B188-0F3B7F65AF2D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3BFA-4D93-B188-0F3B7F65AF2D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3BFA-4D93-B188-0F3B7F65AF2D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3BFA-4D93-B188-0F3B7F65AF2D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3BFA-4D93-B188-0F3B7F65AF2D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3BFA-4D93-B188-0F3B7F65AF2D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3BFA-4D93-B188-0F3B7F65AF2D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3BFA-4D93-B188-0F3B7F65AF2D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3BFA-4D93-B188-0F3B7F65AF2D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3BFA-4D93-B188-0F3B7F65AF2D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3BFA-4D93-B188-0F3B7F65AF2D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3BFA-4D93-B188-0F3B7F65AF2D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3BFA-4D93-B188-0F3B7F65AF2D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3BFA-4D93-B188-0F3B7F65AF2D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3BFA-4D93-B188-0F3B7F65AF2D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3BFA-4D93-B188-0F3B7F65AF2D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3BFA-4D93-B188-0F3B7F65AF2D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3BFA-4D93-B188-0F3B7F65AF2D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3BFA-4D93-B188-0F3B7F65AF2D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3BFA-4D93-B188-0F3B7F65AF2D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3BFA-4D93-B188-0F3B7F65AF2D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3BFA-4D93-B188-0F3B7F65AF2D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3BFA-4D93-B188-0F3B7F65AF2D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3BFA-4D93-B188-0F3B7F65AF2D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3BFA-4D93-B188-0F3B7F65AF2D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3BFA-4D93-B188-0F3B7F65AF2D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3BFA-4D93-B188-0F3B7F65AF2D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3BFA-4D93-B188-0F3B7F65AF2D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3BFA-4D93-B188-0F3B7F65AF2D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3BFA-4D93-B188-0F3B7F65AF2D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3BFA-4D93-B188-0F3B7F65AF2D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3BFA-4D93-B188-0F3B7F65AF2D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3BFA-4D93-B188-0F3B7F65AF2D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3BFA-4D93-B188-0F3B7F65AF2D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3BFA-4D93-B188-0F3B7F65AF2D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3BFA-4D93-B188-0F3B7F65AF2D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3BFA-4D93-B188-0F3B7F65AF2D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3BFA-4D93-B188-0F3B7F65AF2D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3BFA-4D93-B188-0F3B7F65AF2D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3BFA-4D93-B188-0F3B7F65AF2D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3BFA-4D93-B188-0F3B7F65AF2D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3BFA-4D93-B188-0F3B7F65AF2D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3BFA-4D93-B188-0F3B7F65AF2D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3BFA-4D93-B188-0F3B7F65AF2D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3BFA-4D93-B188-0F3B7F65AF2D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3BFA-4D93-B188-0F3B7F65AF2D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3BFA-4D93-B188-0F3B7F65AF2D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3BFA-4D93-B188-0F3B7F65AF2D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3BFA-4D93-B188-0F3B7F65AF2D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3BFA-4D93-B188-0F3B7F65AF2D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3BFA-4D93-B188-0F3B7F65AF2D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3BFA-4D93-B188-0F3B7F65AF2D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3BFA-4D93-B188-0F3B7F65AF2D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3BFA-4D93-B188-0F3B7F65AF2D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3BFA-4D93-B188-0F3B7F65AF2D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3BFA-4D93-B188-0F3B7F65AF2D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3BFA-4D93-B188-0F3B7F65AF2D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3BFA-4D93-B188-0F3B7F65AF2D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3BFA-4D93-B188-0F3B7F65AF2D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3BFA-4D93-B188-0F3B7F65AF2D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3BFA-4D93-B188-0F3B7F65AF2D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3BFA-4D93-B188-0F3B7F65AF2D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1-3BFA-4D93-B188-0F3B7F65AF2D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2-3BFA-4D93-B188-0F3B7F65AF2D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3BFA-4D93-B188-0F3B7F65AF2D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3BFA-4D93-B188-0F3B7F65AF2D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5-3BFA-4D93-B188-0F3B7F65AF2D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3BFA-4D93-B188-0F3B7F65AF2D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3BFA-4D93-B188-0F3B7F65AF2D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8-3BFA-4D93-B188-0F3B7F65AF2D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3BFA-4D93-B188-0F3B7F65AF2D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A-3BFA-4D93-B188-0F3B7F65AF2D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B-3BFA-4D93-B188-0F3B7F65AF2D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C-3BFA-4D93-B188-0F3B7F65AF2D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D-3BFA-4D93-B188-0F3B7F65AF2D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E-3BFA-4D93-B188-0F3B7F65AF2D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F-3BFA-4D93-B188-0F3B7F65AF2D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0-3BFA-4D93-B188-0F3B7F65AF2D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1-3BFA-4D93-B188-0F3B7F65AF2D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2-3BFA-4D93-B188-0F3B7F65AF2D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3-3BFA-4D93-B188-0F3B7F65AF2D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4-3BFA-4D93-B188-0F3B7F65AF2D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5-3BFA-4D93-B188-0F3B7F65AF2D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6-3BFA-4D93-B188-0F3B7F65AF2D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7-3BFA-4D93-B188-0F3B7F65AF2D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8-3BFA-4D93-B188-0F3B7F65AF2D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9-3BFA-4D93-B188-0F3B7F65AF2D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A-3BFA-4D93-B188-0F3B7F65AF2D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B-3BFA-4D93-B188-0F3B7F65AF2D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C-3BFA-4D93-B188-0F3B7F65AF2D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D-3BFA-4D93-B188-0F3B7F65AF2D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E-3BFA-4D93-B188-0F3B7F65AF2D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F-3BFA-4D93-B188-0F3B7F65AF2D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0-3BFA-4D93-B188-0F3B7F65AF2D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1-3BFA-4D93-B188-0F3B7F65AF2D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2-3BFA-4D93-B188-0F3B7F65AF2D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3-3BFA-4D93-B188-0F3B7F65AF2D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4-3BFA-4D93-B188-0F3B7F65AF2D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5-3BFA-4D93-B188-0F3B7F65AF2D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6-3BFA-4D93-B188-0F3B7F65AF2D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7-3BFA-4D93-B188-0F3B7F65AF2D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8-3BFA-4D93-B188-0F3B7F65AF2D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9-3BFA-4D93-B188-0F3B7F65AF2D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A-3BFA-4D93-B188-0F3B7F65AF2D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B-3BFA-4D93-B188-0F3B7F65AF2D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C-3BFA-4D93-B188-0F3B7F65AF2D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D-3BFA-4D93-B188-0F3B7F65AF2D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E-3BFA-4D93-B188-0F3B7F65AF2D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F-3BFA-4D93-B188-0F3B7F65AF2D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0-3BFA-4D93-B188-0F3B7F65AF2D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1-3BFA-4D93-B188-0F3B7F65AF2D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2-3BFA-4D93-B188-0F3B7F65AF2D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3-3BFA-4D93-B188-0F3B7F65AF2D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4-3BFA-4D93-B188-0F3B7F65AF2D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5-3BFA-4D93-B188-0F3B7F65AF2D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6-3BFA-4D93-B188-0F3B7F65AF2D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7-3BFA-4D93-B188-0F3B7F65AF2D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8-3BFA-4D93-B188-0F3B7F65AF2D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9-3BFA-4D93-B188-0F3B7F65AF2D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A-3BFA-4D93-B188-0F3B7F65AF2D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B-3BFA-4D93-B188-0F3B7F65AF2D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C-3BFA-4D93-B188-0F3B7F65AF2D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D-3BFA-4D93-B188-0F3B7F65AF2D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E-3BFA-4D93-B188-0F3B7F65AF2D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F-3BFA-4D93-B188-0F3B7F65AF2D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0-3BFA-4D93-B188-0F3B7F65AF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'Risco e Retorno'!$E$8:$E$200</c:f>
              <c:numCache>
                <c:formatCode>0.0</c:formatCode>
                <c:ptCount val="193"/>
                <c:pt idx="0">
                  <c:v>9.1071421015999992</c:v>
                </c:pt>
                <c:pt idx="1">
                  <c:v>34.110362987999999</c:v>
                </c:pt>
                <c:pt idx="2">
                  <c:v>7.7565674703000003</c:v>
                </c:pt>
                <c:pt idx="3">
                  <c:v>9.6872363679000006</c:v>
                </c:pt>
                <c:pt idx="4">
                  <c:v>11.019937269</c:v>
                </c:pt>
                <c:pt idx="5">
                  <c:v>10.979372703999999</c:v>
                </c:pt>
                <c:pt idx="6">
                  <c:v>14.490392325</c:v>
                </c:pt>
                <c:pt idx="7">
                  <c:v>8.5324888434999995</c:v>
                </c:pt>
                <c:pt idx="8">
                  <c:v>12.43076986</c:v>
                </c:pt>
              </c:numCache>
            </c:numRef>
          </c:xVal>
          <c:yVal>
            <c:numRef>
              <c:f>'Risco e Retorno'!$D$8:$D$200</c:f>
              <c:numCache>
                <c:formatCode>0.0</c:formatCode>
                <c:ptCount val="193"/>
                <c:pt idx="0">
                  <c:v>5.1412498377000002</c:v>
                </c:pt>
                <c:pt idx="1">
                  <c:v>6.9624073891</c:v>
                </c:pt>
                <c:pt idx="2">
                  <c:v>23.571466783000002</c:v>
                </c:pt>
                <c:pt idx="3">
                  <c:v>-3.7094145127</c:v>
                </c:pt>
                <c:pt idx="4">
                  <c:v>6.5607954276999996</c:v>
                </c:pt>
                <c:pt idx="5">
                  <c:v>-6.7100734028</c:v>
                </c:pt>
                <c:pt idx="6">
                  <c:v>-0.69036567474999999</c:v>
                </c:pt>
                <c:pt idx="7">
                  <c:v>7.0181422569</c:v>
                </c:pt>
                <c:pt idx="8">
                  <c:v>4.8699046267000003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'Risco e Retorno'!$B$8:$B$200</c15:f>
                <c15:dlblRangeCache>
                  <c:ptCount val="193"/>
                  <c:pt idx="0">
                    <c:v>RECR11</c:v>
                  </c:pt>
                  <c:pt idx="1">
                    <c:v>HCTR11</c:v>
                  </c:pt>
                  <c:pt idx="2">
                    <c:v>MFII11</c:v>
                  </c:pt>
                  <c:pt idx="3">
                    <c:v>MALL11</c:v>
                  </c:pt>
                  <c:pt idx="4">
                    <c:v>HABT11</c:v>
                  </c:pt>
                  <c:pt idx="5">
                    <c:v>IRDM11</c:v>
                  </c:pt>
                  <c:pt idx="6">
                    <c:v>BARI11</c:v>
                  </c:pt>
                  <c:pt idx="7">
                    <c:v>VRTA11</c:v>
                  </c:pt>
                  <c:pt idx="8">
                    <c:v>RBFF11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F1-58E7-4E67-A83D-0854AC9A55CE}"/>
            </c:ext>
          </c:extLst>
        </c:ser>
        <c:ser>
          <c:idx val="3"/>
          <c:order val="1"/>
          <c:tx>
            <c:strRef>
              <c:f>'Risco e Retorno'!$J$9</c:f>
              <c:strCache>
                <c:ptCount val="1"/>
                <c:pt idx="0">
                  <c:v>IFIX</c:v>
                </c:pt>
              </c:strCache>
            </c:strRef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12"/>
            <c:spPr>
              <a:solidFill>
                <a:srgbClr val="C59C00"/>
              </a:solidFill>
              <a:ln w="34925" cap="flat" cmpd="dbl" algn="ctr">
                <a:solidFill>
                  <a:srgbClr val="C59C00">
                    <a:alpha val="70000"/>
                  </a:srgb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69733D9-67B1-48C3-82FB-613F264192FA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7FD-4BDE-A41E-E946B028E6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C59C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'Risco e Retorno'!$L$9</c:f>
              <c:numCache>
                <c:formatCode>0.0</c:formatCode>
                <c:ptCount val="1"/>
                <c:pt idx="0">
                  <c:v>4.2428800584999999</c:v>
                </c:pt>
              </c:numCache>
            </c:numRef>
          </c:xVal>
          <c:yVal>
            <c:numRef>
              <c:f>'Risco e Retorno'!$K$9</c:f>
              <c:numCache>
                <c:formatCode>0.0</c:formatCode>
                <c:ptCount val="1"/>
                <c:pt idx="0">
                  <c:v>2.4717821720000002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'Risco e Retorno'!$J$9</c15:f>
                <c15:dlblRangeCache>
                  <c:ptCount val="1"/>
                  <c:pt idx="0">
                    <c:v>IFIX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F3-58E7-4E67-A83D-0854AC9A55CE}"/>
            </c:ext>
          </c:extLst>
        </c:ser>
        <c:ser>
          <c:idx val="1"/>
          <c:order val="2"/>
          <c:tx>
            <c:strRef>
              <c:f>'Risco e Retorno'!$J$10</c:f>
              <c:strCache>
                <c:ptCount val="1"/>
                <c:pt idx="0">
                  <c:v>CDI Acumulado</c:v>
                </c:pt>
              </c:strCache>
            </c:strRef>
          </c:tx>
          <c:spPr>
            <a:ln w="25400" cap="flat" cmpd="dbl" algn="ctr">
              <a:solidFill>
                <a:srgbClr val="006B66"/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rgbClr val="006B66"/>
              </a:solidFill>
              <a:ln w="34925" cap="flat" cmpd="dbl" algn="ctr">
                <a:solidFill>
                  <a:srgbClr val="006B66">
                    <a:alpha val="70000"/>
                  </a:srgb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42D77C0-F88B-48D2-8E14-030F65D8C717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7FD-4BDE-A41E-E946B028E6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6B66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'Risco e Retorno'!$L$10</c:f>
              <c:numCache>
                <c:formatCode>0.0</c:formatCode>
                <c:ptCount val="1"/>
                <c:pt idx="0">
                  <c:v>4.4631785028999997E-2</c:v>
                </c:pt>
              </c:numCache>
            </c:numRef>
          </c:xVal>
          <c:yVal>
            <c:numRef>
              <c:f>'Risco e Retorno'!$K$10</c:f>
              <c:numCache>
                <c:formatCode>0.0</c:formatCode>
                <c:ptCount val="1"/>
                <c:pt idx="0">
                  <c:v>11.123396968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'Risco e Retorno'!$J$10</c15:f>
                <c15:dlblRangeCache>
                  <c:ptCount val="1"/>
                  <c:pt idx="0">
                    <c:v>CDI Acumulado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1-0BF3-4F07-BBD9-F479DD7161E6}"/>
            </c:ext>
          </c:extLst>
        </c:ser>
        <c:ser>
          <c:idx val="2"/>
          <c:order val="3"/>
          <c:tx>
            <c:strRef>
              <c:f>'Risco e Retorno'!$M$5</c:f>
              <c:strCache>
                <c:ptCount val="1"/>
              </c:strCache>
            </c:strRef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12"/>
            <c:spPr>
              <a:solidFill>
                <a:schemeClr val="tx1"/>
              </a:solidFill>
              <a:ln w="34925" cap="flat" cmpd="dbl" algn="ctr">
                <a:solidFill>
                  <a:schemeClr val="tx1">
                    <a:alpha val="70000"/>
                  </a:schemeClr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'Risco e Retorno'!$O$5</c:f>
              <c:numCache>
                <c:formatCode>General</c:formatCode>
                <c:ptCount val="1"/>
              </c:numCache>
            </c:numRef>
          </c:xVal>
          <c:yVal>
            <c:numRef>
              <c:f>'Risco e Retorno'!$N$5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0BF3-4F07-BBD9-F479DD7161E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88728840"/>
        <c:axId val="488728448"/>
      </c:scatterChart>
      <c:valAx>
        <c:axId val="488728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'Risco e Retorno'!$L$8</c:f>
              <c:strCache>
                <c:ptCount val="1"/>
                <c:pt idx="0">
                  <c:v>Volatilidade 12M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rgbClr val="023A4A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23A4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728448"/>
        <c:crosses val="autoZero"/>
        <c:crossBetween val="midCat"/>
      </c:valAx>
      <c:valAx>
        <c:axId val="48872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'Risco e Retorno'!$K$8</c:f>
              <c:strCache>
                <c:ptCount val="1"/>
                <c:pt idx="0">
                  <c:v>Retorno 12M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cap="all" baseline="0">
                  <a:solidFill>
                    <a:srgbClr val="023A4A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23A4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728840"/>
        <c:crosses val="autoZero"/>
        <c:crossBetween val="midCat"/>
      </c:valAx>
      <c:spPr>
        <a:solidFill>
          <a:srgbClr val="CCD8DB">
            <a:alpha val="25000"/>
          </a:srgb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119065</xdr:colOff>
      <xdr:row>12</xdr:row>
      <xdr:rowOff>35718</xdr:rowOff>
    </xdr:from>
    <xdr:to>
      <xdr:col>17</xdr:col>
      <xdr:colOff>119063</xdr:colOff>
      <xdr:row>39</xdr:row>
      <xdr:rowOff>107156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5085B5-FA57-45A6-8300-991CF2457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190500</xdr:colOff>
      <xdr:row>0</xdr:row>
      <xdr:rowOff>107156</xdr:rowOff>
    </xdr:from>
    <xdr:to>
      <xdr:col>2</xdr:col>
      <xdr:colOff>1065795</xdr:colOff>
      <xdr:row>0</xdr:row>
      <xdr:rowOff>668969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5ABC79B-46FD-4A03-BAB4-425E11F45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400050" y="105251"/>
          <a:ext cx="2304045" cy="563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0">
    <tabColor rgb="FF023A4A"/>
  </sheetPr>
  <dimension ref="B1:U48"/>
  <sheetViews>
    <sheetView showGridLines="0" tabSelected="1" zoomScale="80" zoomScaleNormal="80" workbookViewId="0"/>
  </sheetViews>
  <sheetFormatPr defaultRowHeight="14.4" x14ac:dyDescent="0.3"/>
  <cols>
    <col min="1" max="1" width="3" customWidth="1"/>
    <col min="2" max="2" width="20.88671875" style="4" customWidth="1"/>
    <col min="3" max="3" width="20.88671875" customWidth="1"/>
    <col min="4" max="5" width="20.88671875" style="8" customWidth="1"/>
    <col min="6" max="6" width="2.77734375" style="8" customWidth="1"/>
    <col min="7" max="11" width="17.6640625" style="8" customWidth="1"/>
    <col min="12" max="17" width="17.6640625" customWidth="1"/>
    <col min="18" max="18" width="11.77734375" bestFit="1" customWidth="1"/>
  </cols>
  <sheetData>
    <row r="1" spans="2:18" s="1" customFormat="1" ht="60" customHeight="1" x14ac:dyDescent="0.3">
      <c r="E1" s="21" t="s">
        <v>31</v>
      </c>
      <c r="G1" s="22"/>
      <c r="H1" s="22"/>
      <c r="I1" s="22"/>
      <c r="J1" s="22"/>
    </row>
    <row r="2" spans="2:18" s="1" customFormat="1" ht="16.05" customHeight="1" x14ac:dyDescent="0.3">
      <c r="B2" s="15" t="s">
        <v>24</v>
      </c>
      <c r="C2" s="16">
        <f>IF(C3="",_xll.ECONOMATICA("IBOV","DATE OF LAST QUOTE"),C3)</f>
        <v>45560</v>
      </c>
      <c r="D2" s="12" t="s">
        <v>27</v>
      </c>
      <c r="G2" s="9"/>
      <c r="H2" s="9"/>
      <c r="I2" s="9"/>
      <c r="J2" s="9"/>
    </row>
    <row r="3" spans="2:18" s="1" customFormat="1" ht="16.05" customHeight="1" x14ac:dyDescent="0.3">
      <c r="B3" s="17" t="s">
        <v>25</v>
      </c>
      <c r="C3" s="18"/>
      <c r="D3" s="12" t="s">
        <v>28</v>
      </c>
      <c r="G3" s="10"/>
      <c r="H3" s="10"/>
      <c r="I3" s="10"/>
      <c r="J3" s="10"/>
      <c r="K3" s="5"/>
    </row>
    <row r="4" spans="2:18" s="1" customFormat="1" ht="16.05" customHeight="1" x14ac:dyDescent="0.3">
      <c r="B4" s="19" t="s">
        <v>0</v>
      </c>
      <c r="C4" s="20" t="s">
        <v>7</v>
      </c>
      <c r="D4" s="13" t="s">
        <v>29</v>
      </c>
      <c r="E4"/>
      <c r="F4"/>
      <c r="G4"/>
      <c r="H4"/>
      <c r="I4"/>
      <c r="J4"/>
      <c r="K4" s="5"/>
    </row>
    <row r="5" spans="2:18" s="1" customFormat="1" ht="16.05" customHeight="1" x14ac:dyDescent="0.3">
      <c r="E5" s="13"/>
      <c r="F5" s="13"/>
      <c r="G5" s="13"/>
      <c r="H5" s="13"/>
      <c r="I5" s="13"/>
      <c r="J5" s="13"/>
      <c r="K5" s="13"/>
      <c r="P5" s="13"/>
      <c r="Q5" s="13"/>
      <c r="R5" s="13"/>
    </row>
    <row r="6" spans="2:18" s="1" customFormat="1" x14ac:dyDescent="0.3">
      <c r="B6" s="3"/>
      <c r="D6" s="6"/>
      <c r="E6" s="7"/>
      <c r="F6" s="8"/>
      <c r="G6" s="8"/>
      <c r="H6" s="8"/>
      <c r="I6" s="9"/>
      <c r="J6" s="9"/>
      <c r="K6" s="9"/>
      <c r="L6" s="2"/>
    </row>
    <row r="7" spans="2:18" s="1" customFormat="1" ht="16.2" thickBot="1" x14ac:dyDescent="0.35">
      <c r="B7" s="23" t="s">
        <v>26</v>
      </c>
      <c r="C7" s="24" t="str">
        <f>_xll.ECONOMATICA($B$8:$B$200,"Name (according to B3)")</f>
        <v>Nome (conforme B3)</v>
      </c>
      <c r="D7" s="25" t="str">
        <f>_xll.ECONOMATICA($B$8:$B$202,"return",$C$4,$C$2,,,,,"false",,"Retorno (%)")</f>
        <v>Retorno (%)</v>
      </c>
      <c r="E7" s="26" t="str">
        <f>_xll.ECONOMATICA($B$8:$B$202,"volatility",$C$4,$C$2,,,,,"false",,"Volatilidade")</f>
        <v>Volatilidade</v>
      </c>
      <c r="F7" s="8"/>
      <c r="H7" s="8"/>
      <c r="J7" s="27" t="s">
        <v>3</v>
      </c>
      <c r="K7" s="27"/>
      <c r="L7" s="27"/>
      <c r="M7"/>
      <c r="N7"/>
    </row>
    <row r="8" spans="2:18" s="1" customFormat="1" ht="16.05" customHeight="1" thickTop="1" x14ac:dyDescent="0.3">
      <c r="B8" s="28" t="s">
        <v>8</v>
      </c>
      <c r="C8" s="29" t="s">
        <v>16</v>
      </c>
      <c r="D8" s="30">
        <v>5.1412498377000002</v>
      </c>
      <c r="E8" s="31">
        <v>9.1071421015999992</v>
      </c>
      <c r="F8" s="8"/>
      <c r="J8" s="32" t="s">
        <v>1</v>
      </c>
      <c r="K8" s="33" t="str">
        <f>"Retorno "&amp;$C$4</f>
        <v>Retorno 12M</v>
      </c>
      <c r="L8" s="34" t="str">
        <f>"Volatilidade "&amp;$C$4</f>
        <v>Volatilidade 12M</v>
      </c>
    </row>
    <row r="9" spans="2:18" s="1" customFormat="1" ht="15.6" x14ac:dyDescent="0.3">
      <c r="B9" s="35" t="s">
        <v>9</v>
      </c>
      <c r="C9" s="36" t="s">
        <v>17</v>
      </c>
      <c r="D9" s="37">
        <v>6.9624073891</v>
      </c>
      <c r="E9" s="38">
        <v>34.110362987999999</v>
      </c>
      <c r="F9" s="8"/>
      <c r="I9" s="14" t="s">
        <v>30</v>
      </c>
      <c r="J9" s="39" t="s">
        <v>2</v>
      </c>
      <c r="K9" s="40">
        <f>_xll.ECONOMATICA($J$9,"return",$C$4,$C$2,,,,,"false",,"Retorno")</f>
        <v>2.4717821720000002</v>
      </c>
      <c r="L9" s="41">
        <f>_xll.ECONOMATICA($J$9,"volatility",$C$4,$C$2,,,,,"false",,"Volatilidade")</f>
        <v>4.2428800584999999</v>
      </c>
    </row>
    <row r="10" spans="2:18" s="1" customFormat="1" ht="15.6" x14ac:dyDescent="0.3">
      <c r="B10" s="42" t="s">
        <v>10</v>
      </c>
      <c r="C10" s="43" t="s">
        <v>18</v>
      </c>
      <c r="D10" s="44">
        <v>23.571466783000002</v>
      </c>
      <c r="E10" s="45">
        <v>7.7565674703000003</v>
      </c>
      <c r="F10" s="8"/>
      <c r="I10" s="14" t="s">
        <v>30</v>
      </c>
      <c r="J10" s="46" t="s">
        <v>4</v>
      </c>
      <c r="K10" s="47">
        <f>_xll.ECONOMATICA($J$10,"return",$C$4,$C$2,,,,,"false",,"Retorno")</f>
        <v>11.123396968</v>
      </c>
      <c r="L10" s="48">
        <f>_xll.ECONOMATICA($J$10,"volatility",$C$4,$C$2,,,,,"false",,"Volatilidade")</f>
        <v>4.4631785028999997E-2</v>
      </c>
    </row>
    <row r="11" spans="2:18" s="1" customFormat="1" ht="15.6" x14ac:dyDescent="0.3">
      <c r="B11" s="35" t="s">
        <v>11</v>
      </c>
      <c r="C11" s="36" t="s">
        <v>19</v>
      </c>
      <c r="D11" s="37">
        <v>-3.7094145127</v>
      </c>
      <c r="E11" s="38">
        <v>9.6872363679000006</v>
      </c>
      <c r="F11" s="8"/>
      <c r="I11" s="14"/>
      <c r="J11" s="49"/>
      <c r="K11" s="50"/>
      <c r="L11" s="51"/>
    </row>
    <row r="12" spans="2:18" s="1" customFormat="1" ht="15.6" x14ac:dyDescent="0.3">
      <c r="B12" s="42" t="s">
        <v>12</v>
      </c>
      <c r="C12" s="43" t="s">
        <v>20</v>
      </c>
      <c r="D12" s="44">
        <v>6.5607954276999996</v>
      </c>
      <c r="E12" s="45">
        <v>11.019937269</v>
      </c>
      <c r="F12" s="8"/>
      <c r="G12" s="8"/>
      <c r="H12" s="8"/>
      <c r="I12" s="9"/>
      <c r="J12" s="9"/>
      <c r="K12" s="9"/>
    </row>
    <row r="13" spans="2:18" s="1" customFormat="1" ht="15.6" x14ac:dyDescent="0.3">
      <c r="B13" s="35" t="s">
        <v>13</v>
      </c>
      <c r="C13" s="36" t="s">
        <v>21</v>
      </c>
      <c r="D13" s="37">
        <v>-6.7100734028</v>
      </c>
      <c r="E13" s="38">
        <v>10.979372703999999</v>
      </c>
      <c r="F13" s="8"/>
      <c r="G13" s="8"/>
      <c r="H13" s="8"/>
      <c r="I13" s="9"/>
      <c r="J13" s="9"/>
      <c r="K13" s="9"/>
    </row>
    <row r="14" spans="2:18" s="1" customFormat="1" ht="15.6" x14ac:dyDescent="0.3">
      <c r="B14" s="42" t="s">
        <v>14</v>
      </c>
      <c r="C14" s="43" t="s">
        <v>22</v>
      </c>
      <c r="D14" s="44">
        <v>-0.69036567474999999</v>
      </c>
      <c r="E14" s="45">
        <v>14.490392325</v>
      </c>
      <c r="F14" s="8"/>
      <c r="G14" s="8"/>
      <c r="H14" s="8"/>
      <c r="I14" s="11"/>
      <c r="J14" s="9"/>
      <c r="K14" s="9"/>
    </row>
    <row r="15" spans="2:18" s="1" customFormat="1" ht="15.6" x14ac:dyDescent="0.3">
      <c r="B15" s="35" t="s">
        <v>5</v>
      </c>
      <c r="C15" s="36" t="s">
        <v>6</v>
      </c>
      <c r="D15" s="37">
        <v>7.0181422569</v>
      </c>
      <c r="E15" s="38">
        <v>8.5324888434999995</v>
      </c>
      <c r="F15" s="8"/>
      <c r="G15" s="8"/>
      <c r="H15" s="8"/>
      <c r="I15" s="9"/>
      <c r="J15" s="9"/>
      <c r="K15" s="9"/>
    </row>
    <row r="16" spans="2:18" s="1" customFormat="1" ht="15.6" x14ac:dyDescent="0.3">
      <c r="B16" s="42" t="s">
        <v>15</v>
      </c>
      <c r="C16" s="43" t="s">
        <v>23</v>
      </c>
      <c r="D16" s="44">
        <v>4.8699046267000003</v>
      </c>
      <c r="E16" s="45">
        <v>12.43076986</v>
      </c>
      <c r="F16" s="8"/>
      <c r="G16" s="8"/>
      <c r="H16" s="8"/>
      <c r="I16" s="9"/>
      <c r="J16" s="9"/>
      <c r="K16" s="9"/>
    </row>
    <row r="17" spans="2:11" s="1" customFormat="1" ht="15.6" x14ac:dyDescent="0.3">
      <c r="B17" s="35"/>
      <c r="C17" s="36"/>
      <c r="D17" s="37"/>
      <c r="E17" s="38"/>
      <c r="F17" s="8"/>
      <c r="G17" s="8"/>
      <c r="H17" s="8"/>
      <c r="I17" s="9"/>
      <c r="J17" s="9"/>
      <c r="K17" s="9"/>
    </row>
    <row r="18" spans="2:11" s="1" customFormat="1" ht="15.6" x14ac:dyDescent="0.3">
      <c r="B18" s="42"/>
      <c r="C18" s="43"/>
      <c r="D18" s="44"/>
      <c r="E18" s="45"/>
      <c r="F18" s="8"/>
      <c r="G18" s="8"/>
      <c r="H18" s="8"/>
      <c r="I18" s="9"/>
      <c r="J18" s="9"/>
      <c r="K18" s="9"/>
    </row>
    <row r="19" spans="2:11" s="1" customFormat="1" ht="15.6" x14ac:dyDescent="0.3">
      <c r="B19" s="35"/>
      <c r="C19" s="36"/>
      <c r="D19" s="37"/>
      <c r="E19" s="38"/>
      <c r="F19" s="8"/>
      <c r="G19" s="8"/>
      <c r="H19" s="8"/>
      <c r="I19" s="9"/>
      <c r="J19" s="9"/>
      <c r="K19" s="9"/>
    </row>
    <row r="20" spans="2:11" s="1" customFormat="1" ht="15.6" x14ac:dyDescent="0.3">
      <c r="B20" s="42"/>
      <c r="C20" s="43"/>
      <c r="D20" s="44"/>
      <c r="E20" s="45"/>
      <c r="F20" s="8"/>
      <c r="G20" s="8"/>
      <c r="H20" s="8"/>
      <c r="I20" s="9"/>
      <c r="J20" s="9"/>
      <c r="K20" s="9"/>
    </row>
    <row r="21" spans="2:11" s="1" customFormat="1" ht="15.6" x14ac:dyDescent="0.3">
      <c r="B21" s="35"/>
      <c r="C21" s="36"/>
      <c r="D21" s="37"/>
      <c r="E21" s="38"/>
      <c r="F21" s="8"/>
      <c r="G21" s="8"/>
      <c r="H21" s="8"/>
      <c r="I21" s="9"/>
      <c r="J21" s="9"/>
      <c r="K21" s="9"/>
    </row>
    <row r="22" spans="2:11" s="1" customFormat="1" ht="15.6" x14ac:dyDescent="0.3">
      <c r="B22" s="42"/>
      <c r="C22" s="43"/>
      <c r="D22" s="44"/>
      <c r="E22" s="45"/>
      <c r="F22" s="8"/>
      <c r="G22" s="8"/>
      <c r="H22" s="8"/>
      <c r="I22" s="9"/>
      <c r="J22" s="9"/>
      <c r="K22" s="9"/>
    </row>
    <row r="23" spans="2:11" s="1" customFormat="1" ht="15.6" x14ac:dyDescent="0.3">
      <c r="B23" s="35"/>
      <c r="C23" s="36"/>
      <c r="D23" s="37"/>
      <c r="E23" s="38"/>
      <c r="F23" s="8"/>
      <c r="G23" s="8"/>
      <c r="H23" s="8"/>
      <c r="I23" s="9"/>
      <c r="J23" s="9"/>
      <c r="K23" s="9"/>
    </row>
    <row r="24" spans="2:11" s="1" customFormat="1" ht="15.6" x14ac:dyDescent="0.3">
      <c r="B24" s="42"/>
      <c r="C24" s="43"/>
      <c r="D24" s="44"/>
      <c r="E24" s="45"/>
      <c r="F24" s="8"/>
      <c r="G24" s="8"/>
      <c r="H24" s="8"/>
      <c r="I24" s="9"/>
      <c r="J24" s="9"/>
      <c r="K24" s="9"/>
    </row>
    <row r="25" spans="2:11" s="1" customFormat="1" ht="15.6" x14ac:dyDescent="0.3">
      <c r="B25" s="35"/>
      <c r="C25" s="36"/>
      <c r="D25" s="37"/>
      <c r="E25" s="38"/>
      <c r="F25" s="8"/>
      <c r="G25" s="8"/>
      <c r="H25" s="8"/>
      <c r="I25" s="9"/>
      <c r="J25" s="9"/>
      <c r="K25" s="9"/>
    </row>
    <row r="26" spans="2:11" s="1" customFormat="1" ht="15.6" x14ac:dyDescent="0.3">
      <c r="B26" s="42"/>
      <c r="C26" s="43"/>
      <c r="D26" s="44"/>
      <c r="E26" s="45"/>
      <c r="F26" s="8"/>
      <c r="G26" s="8"/>
      <c r="H26" s="8"/>
      <c r="I26" s="9"/>
      <c r="J26" s="9"/>
      <c r="K26" s="9"/>
    </row>
    <row r="27" spans="2:11" s="1" customFormat="1" ht="15.6" x14ac:dyDescent="0.3">
      <c r="B27" s="35"/>
      <c r="C27" s="36"/>
      <c r="D27" s="37"/>
      <c r="E27" s="38"/>
      <c r="F27" s="8"/>
      <c r="G27" s="8"/>
      <c r="H27" s="8"/>
      <c r="I27" s="9"/>
      <c r="J27" s="9"/>
      <c r="K27" s="9"/>
    </row>
    <row r="28" spans="2:11" s="1" customFormat="1" ht="15.6" x14ac:dyDescent="0.3">
      <c r="B28" s="42"/>
      <c r="C28" s="43"/>
      <c r="D28" s="44"/>
      <c r="E28" s="45"/>
      <c r="F28" s="8"/>
      <c r="G28" s="8"/>
      <c r="H28" s="8"/>
      <c r="I28" s="9"/>
      <c r="J28" s="9"/>
      <c r="K28" s="9"/>
    </row>
    <row r="29" spans="2:11" s="1" customFormat="1" ht="15.6" x14ac:dyDescent="0.3">
      <c r="B29" s="35"/>
      <c r="C29" s="36"/>
      <c r="D29" s="37"/>
      <c r="E29" s="38"/>
      <c r="F29" s="8"/>
      <c r="G29" s="8"/>
      <c r="H29" s="8"/>
      <c r="I29" s="9"/>
      <c r="J29" s="9"/>
      <c r="K29" s="9"/>
    </row>
    <row r="30" spans="2:11" s="1" customFormat="1" ht="15.6" x14ac:dyDescent="0.3">
      <c r="B30" s="42"/>
      <c r="C30" s="43"/>
      <c r="D30" s="44"/>
      <c r="E30" s="45"/>
      <c r="F30" s="8"/>
      <c r="G30" s="8"/>
      <c r="H30" s="8"/>
      <c r="I30" s="9"/>
      <c r="J30" s="9"/>
      <c r="K30" s="9"/>
    </row>
    <row r="31" spans="2:11" s="1" customFormat="1" ht="15.6" x14ac:dyDescent="0.3">
      <c r="B31" s="35"/>
      <c r="C31" s="36"/>
      <c r="D31" s="37"/>
      <c r="E31" s="38"/>
      <c r="F31" s="8"/>
      <c r="G31" s="8"/>
      <c r="H31" s="8"/>
      <c r="I31" s="9"/>
      <c r="J31" s="9"/>
      <c r="K31" s="9"/>
    </row>
    <row r="32" spans="2:11" s="1" customFormat="1" ht="15.6" x14ac:dyDescent="0.3">
      <c r="B32" s="42"/>
      <c r="C32" s="43"/>
      <c r="D32" s="44"/>
      <c r="E32" s="45"/>
      <c r="F32" s="8"/>
      <c r="G32" s="8"/>
      <c r="H32" s="8"/>
      <c r="I32" s="9"/>
      <c r="J32" s="9"/>
      <c r="K32" s="8"/>
    </row>
    <row r="33" spans="2:11" s="1" customFormat="1" ht="15.6" x14ac:dyDescent="0.3">
      <c r="B33" s="35"/>
      <c r="C33" s="36"/>
      <c r="D33" s="37"/>
      <c r="E33" s="38"/>
      <c r="F33" s="8"/>
      <c r="G33" s="8"/>
      <c r="H33" s="8"/>
      <c r="I33" s="9"/>
      <c r="J33" s="9"/>
      <c r="K33" s="9"/>
    </row>
    <row r="34" spans="2:11" s="1" customFormat="1" ht="15.6" x14ac:dyDescent="0.3">
      <c r="B34" s="42"/>
      <c r="C34" s="43"/>
      <c r="D34" s="44"/>
      <c r="E34" s="45"/>
      <c r="F34" s="8"/>
      <c r="G34" s="8"/>
      <c r="H34" s="8"/>
      <c r="I34" s="9"/>
      <c r="J34" s="9"/>
      <c r="K34" s="9"/>
    </row>
    <row r="35" spans="2:11" s="1" customFormat="1" ht="15.6" x14ac:dyDescent="0.3">
      <c r="B35" s="35"/>
      <c r="C35" s="36"/>
      <c r="D35" s="37"/>
      <c r="E35" s="38"/>
      <c r="F35" s="8"/>
      <c r="G35" s="8"/>
      <c r="H35" s="8"/>
      <c r="I35" s="9"/>
      <c r="J35" s="9"/>
      <c r="K35" s="9"/>
    </row>
    <row r="36" spans="2:11" s="1" customFormat="1" ht="15.6" x14ac:dyDescent="0.3">
      <c r="B36" s="42"/>
      <c r="C36" s="43"/>
      <c r="D36" s="44"/>
      <c r="E36" s="45"/>
      <c r="F36" s="8"/>
      <c r="G36" s="8"/>
      <c r="H36" s="8"/>
      <c r="I36" s="9"/>
      <c r="J36" s="9"/>
      <c r="K36" s="9"/>
    </row>
    <row r="37" spans="2:11" s="1" customFormat="1" ht="15.6" x14ac:dyDescent="0.3">
      <c r="B37" s="35"/>
      <c r="C37" s="36"/>
      <c r="D37" s="37"/>
      <c r="E37" s="38"/>
      <c r="F37" s="8"/>
      <c r="G37" s="8"/>
      <c r="H37" s="8"/>
      <c r="I37" s="9"/>
      <c r="J37" s="9"/>
      <c r="K37" s="9"/>
    </row>
    <row r="38" spans="2:11" s="1" customFormat="1" ht="15.6" x14ac:dyDescent="0.3">
      <c r="B38" s="42"/>
      <c r="C38" s="43"/>
      <c r="D38" s="44"/>
      <c r="E38" s="45"/>
      <c r="F38" s="8"/>
      <c r="G38" s="8"/>
      <c r="H38" s="8"/>
      <c r="I38" s="9"/>
      <c r="J38" s="9"/>
      <c r="K38" s="9"/>
    </row>
    <row r="39" spans="2:11" s="1" customFormat="1" ht="15.6" x14ac:dyDescent="0.3">
      <c r="B39" s="35"/>
      <c r="C39" s="36"/>
      <c r="D39" s="37"/>
      <c r="E39" s="38"/>
      <c r="F39" s="8"/>
      <c r="G39" s="8"/>
      <c r="H39" s="8"/>
      <c r="I39" s="9"/>
      <c r="J39" s="9"/>
      <c r="K39" s="9"/>
    </row>
    <row r="40" spans="2:11" s="1" customFormat="1" ht="15.6" x14ac:dyDescent="0.3">
      <c r="B40" s="42"/>
      <c r="C40" s="43"/>
      <c r="D40" s="44"/>
      <c r="E40" s="45"/>
      <c r="F40" s="8"/>
      <c r="G40" s="8"/>
      <c r="H40" s="8"/>
      <c r="I40" s="9"/>
      <c r="J40" s="9"/>
      <c r="K40" s="9"/>
    </row>
    <row r="41" spans="2:11" s="1" customFormat="1" ht="15.6" x14ac:dyDescent="0.3">
      <c r="B41" s="35"/>
      <c r="C41" s="36"/>
      <c r="D41" s="37"/>
      <c r="E41" s="38"/>
      <c r="F41" s="8"/>
      <c r="G41" s="8"/>
      <c r="H41" s="8"/>
      <c r="I41" s="9"/>
      <c r="J41" s="9"/>
      <c r="K41" s="9"/>
    </row>
    <row r="42" spans="2:11" s="1" customFormat="1" ht="15.6" x14ac:dyDescent="0.3">
      <c r="B42" s="42"/>
      <c r="C42" s="43"/>
      <c r="D42" s="44"/>
      <c r="E42" s="45"/>
      <c r="F42" s="8"/>
      <c r="G42" s="8"/>
      <c r="H42" s="8"/>
      <c r="I42" s="9"/>
      <c r="J42" s="9"/>
      <c r="K42" s="9"/>
    </row>
    <row r="43" spans="2:11" s="1" customFormat="1" ht="15.6" x14ac:dyDescent="0.3">
      <c r="B43" s="35"/>
      <c r="C43" s="36"/>
      <c r="D43" s="37"/>
      <c r="E43" s="38"/>
      <c r="F43" s="8"/>
      <c r="G43" s="8"/>
      <c r="H43" s="8"/>
      <c r="I43" s="9"/>
      <c r="J43" s="9"/>
      <c r="K43" s="9"/>
    </row>
    <row r="44" spans="2:11" s="1" customFormat="1" ht="15.6" x14ac:dyDescent="0.3">
      <c r="B44" s="42"/>
      <c r="C44" s="43"/>
      <c r="D44" s="44"/>
      <c r="E44" s="45"/>
      <c r="F44" s="8"/>
      <c r="G44" s="8"/>
      <c r="H44" s="8"/>
      <c r="I44" s="9"/>
      <c r="J44" s="9"/>
      <c r="K44" s="9"/>
    </row>
    <row r="45" spans="2:11" s="1" customFormat="1" ht="15.6" x14ac:dyDescent="0.3">
      <c r="B45" s="35"/>
      <c r="C45" s="36"/>
      <c r="D45" s="37"/>
      <c r="E45" s="38"/>
      <c r="F45" s="8"/>
      <c r="G45" s="8"/>
      <c r="H45" s="8"/>
      <c r="I45" s="9"/>
      <c r="J45" s="9"/>
      <c r="K45" s="9"/>
    </row>
    <row r="46" spans="2:11" s="1" customFormat="1" ht="15.6" x14ac:dyDescent="0.3">
      <c r="B46" s="42"/>
      <c r="C46" s="43"/>
      <c r="D46" s="44"/>
      <c r="E46" s="45"/>
      <c r="F46" s="8"/>
      <c r="G46" s="8"/>
      <c r="H46" s="8"/>
      <c r="I46" s="9"/>
      <c r="J46" s="9"/>
      <c r="K46" s="9"/>
    </row>
    <row r="47" spans="2:11" s="1" customFormat="1" ht="15.6" x14ac:dyDescent="0.3">
      <c r="B47" s="35"/>
      <c r="C47" s="36"/>
      <c r="D47" s="37"/>
      <c r="E47" s="38"/>
      <c r="F47" s="8"/>
      <c r="G47" s="8"/>
      <c r="H47" s="8"/>
      <c r="I47" s="9"/>
      <c r="J47" s="9"/>
      <c r="K47" s="9"/>
    </row>
    <row r="48" spans="2:11" s="1" customFormat="1" ht="15.6" x14ac:dyDescent="0.3">
      <c r="B48" s="52"/>
      <c r="C48" s="53"/>
      <c r="D48" s="54"/>
      <c r="E48" s="55"/>
      <c r="F48" s="8"/>
      <c r="G48" s="8"/>
      <c r="H48" s="8"/>
      <c r="I48" s="9"/>
      <c r="J48" s="9"/>
      <c r="K48" s="9"/>
    </row>
  </sheetData>
  <mergeCells count="1">
    <mergeCell ref="J7:L7"/>
  </mergeCells>
  <conditionalFormatting sqref="E1">
    <cfRule type="expression" dxfId="1" priority="1">
      <formula>OR($D$4="Volume",$D$4="Volume Médio",$D$4="Negócios Médio",$D$4="Negócios")</formula>
    </cfRule>
    <cfRule type="expression" dxfId="0" priority="2">
      <formula>$D$4="P/VPA Atual"</formula>
    </cfRule>
  </conditionalFormatting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76" orientation="landscape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Risco e Retorno</vt:lpstr>
      <vt:lpstr>'Risco e Retorno'!Area_de_impressao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Milton Santiago</cp:lastModifiedBy>
  <cp:lastPrinted>2018-11-13T12:34:45Z</cp:lastPrinted>
  <dcterms:created xsi:type="dcterms:W3CDTF">2018-09-20T17:36:10Z</dcterms:created>
  <dcterms:modified xsi:type="dcterms:W3CDTF">2024-09-26T16:58:28Z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1411836208</vt:lpwstr>
  </property>
  <property fmtid="{D5CDD505-2E9C-101B-9397-08002B2CF9AE}" pid="3" name="EcoUpdateMessage">
    <vt:lpwstr>2024/09/26-16:43:28</vt:lpwstr>
  </property>
  <property fmtid="{D5CDD505-2E9C-101B-9397-08002B2CF9AE}" pid="4" name="EcoUpdateStatus">
    <vt:lpwstr>2024-09-25=BRA:St,ME,Fd,TP;USA:St;ARG:St,ME,Fd,TP;MEX:St,ME,Fd,TP;CHL:St,ME,Fd;COL:St,ME;PER:St,ME;SAU:St|2024-09-26=USA:ME|2022-10-17=USA:TP|2021-11-17=CHL:TP|2014-02-26=VEN:St|2002-11-08=JPN:St|2024-09-09=GBR:St,ME|2016-08-18=NNN:St|2024-09-23=COL:Fd|2024-09-24=PER:Fd,TP|2007-01-31=ESP:St|2003-01-29=CHN:St|2003-01-28=TWN:St|2003-01-30=HKG:St;KOR:St|2023-01-19=OTH:St|2024-06-30=PAN:St|2024-06-24=SAU:ME</vt:lpwstr>
  </property>
</Properties>
</file>