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9 - ADR`s\"/>
    </mc:Choice>
  </mc:AlternateContent>
  <xr:revisionPtr revIDLastSave="0" documentId="8_{0CB162B1-AD1E-4469-84B9-3EE85AC009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isco e Retorno" sheetId="1" r:id="rId1"/>
  </sheets>
  <externalReferences>
    <externalReference r:id="rId2"/>
  </externalReferences>
  <definedNames>
    <definedName name="_ECO_RANGE_ID2627c434d6e5443ab3ff46caeae3a038" localSheetId="0" hidden="1">'Risco e Retorno'!$E$8:$E$18</definedName>
    <definedName name="_ECO_RANGE_ID9c78f458b0ad4768a5f0ac50fdea63ec" localSheetId="0" hidden="1">'Risco e Retorno'!$D$8:$D$18</definedName>
    <definedName name="_ECO_RANGE_IDad4772120f644b7dbe18f5052ef8234c" localSheetId="0" hidden="1">'Risco e Retorno'!$U$3:$U$5</definedName>
    <definedName name="_ECO_RANGE_IDf835e4044dcd4e0bba5df8685fd35d62" localSheetId="0" hidden="1">'Risco e Retorno'!$C$8:$C$18</definedName>
    <definedName name="_xlnm.Print_Area" localSheetId="0">'Risco e Retorno'!$A$1:$Q$33</definedName>
    <definedName name="Ativo">OFFSET([1]Base_Gráficos!$F$10,0,0,MAX(1,COUNTA([1]Base_Gráficos!$B$10:$B$1048576)))</definedName>
    <definedName name="Codigos">OFFSET('Risco e Retorno'!$D$8,0,0,COUNTA('Risco e Retorno'!$D:$D)-4)</definedName>
    <definedName name="Data1">OFFSET([1]Base_Gráficos!$B$10,0,0,MAX(1,COUNTA([1]Base_Gráficos!$B$10:$B$1048576)))</definedName>
    <definedName name="Data2">OFFSET([1]Base_Gráficos!$I$10,0,0,MAX(1,COUNTA([1]Base_Gráficos!$J$10:$J$1048576)))</definedName>
    <definedName name="Fechamento">OFFSET([1]Base_Gráficos!$E$10,0,0,MAX(1,COUNTA([1]Base_Gráficos!$B$10:$B$1048576)))</definedName>
    <definedName name="Indice">OFFSET([1]Base_Gráficos!$G$10,0,0,MAX(1,COUNTA([1]Base_Gráficos!$B$10:$B$1048576)))</definedName>
    <definedName name="Lista">OFFSET([1]Base!$C$4,0,0,COUNTA([1]Base!$C:$C)-1)</definedName>
    <definedName name="Lista1">OFFSET(#REF!,0,0,COUNTA(#REF!)-1)</definedName>
    <definedName name="Lista2">OFFSET(#REF!,0,0,COUNTA(#REF!)-1)</definedName>
    <definedName name="Lista3">OFFSET(#REF!,0,0,COUNTA(#REF!)-1)</definedName>
    <definedName name="Lista4">OFFSET(#REF!,0,0,COUNTA(#REF!)-1)</definedName>
    <definedName name="Lucro_Líquido">OFFSET([1]Base_Gráficos!$J$10,0,0,MAX(1,COUNTA([1]Base_Gráficos!$J$10:$J$1048576)))</definedName>
    <definedName name="Máximo">OFFSET([1]Base_Gráficos!$C$10,0,0,MAX(1,COUNTA([1]Base_Gráficos!$B$10:$B$1048576)))</definedName>
    <definedName name="Mínimo">OFFSET([1]Base_Gráficos!$D$10,0,0,MAX(1,COUNTA([1]Base_Gráficos!$B$10:$B$1048576)))</definedName>
    <definedName name="Multiplicador">OFFSET(#REF!,0,0,COUNTA(#REF!)-1)</definedName>
    <definedName name="P_L">OFFSET([1]Base_Gráficos!$H$10,0,0,MAX(1,COUNTA([1]Base_Gráficos!$B$10:$B$1048576)))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C7" i="1"/>
  <c r="U2" i="1"/>
  <c r="C2" i="1"/>
  <c r="L10" i="1"/>
  <c r="E7" i="1"/>
  <c r="D7" i="1"/>
  <c r="L9" i="1"/>
  <c r="K9" i="1"/>
  <c r="L11" i="1"/>
  <c r="K11" i="1"/>
  <c r="K10" i="1"/>
</calcChain>
</file>

<file path=xl/sharedStrings.xml><?xml version="1.0" encoding="utf-8"?>
<sst xmlns="http://schemas.openxmlformats.org/spreadsheetml/2006/main" count="46" uniqueCount="40">
  <si>
    <t>Data Inicial:</t>
  </si>
  <si>
    <t>Código</t>
  </si>
  <si>
    <t>Selecionar o Índice de Mercado</t>
  </si>
  <si>
    <t>Benchmarks</t>
  </si>
  <si>
    <t>12M</t>
  </si>
  <si>
    <t>Dta. Últ. Cot.:</t>
  </si>
  <si>
    <t>Dta. Pref. Últ. Cot.:</t>
  </si>
  <si>
    <t>TICKER</t>
  </si>
  <si>
    <t>Vale</t>
  </si>
  <si>
    <t>Cemig</t>
  </si>
  <si>
    <t>Braskem</t>
  </si>
  <si>
    <t>Bradesco</t>
  </si>
  <si>
    <t>ItauUnibanco</t>
  </si>
  <si>
    <t>Gerdau</t>
  </si>
  <si>
    <t>BBDO</t>
  </si>
  <si>
    <t>BBD</t>
  </si>
  <si>
    <t>BAK</t>
  </si>
  <si>
    <t>BRFS</t>
  </si>
  <si>
    <t>CIG</t>
  </si>
  <si>
    <t>ELP</t>
  </si>
  <si>
    <t>VALE</t>
  </si>
  <si>
    <t>GGB</t>
  </si>
  <si>
    <t>GOL</t>
  </si>
  <si>
    <t>ITUB</t>
  </si>
  <si>
    <t>CBD</t>
  </si>
  <si>
    <t>S&amp;P 500</t>
  </si>
  <si>
    <t>Nasdaq</t>
  </si>
  <si>
    <t>DJIA</t>
  </si>
  <si>
    <t>Nasdaq - Composite</t>
  </si>
  <si>
    <t>Dow Jones Index</t>
  </si>
  <si>
    <t>BRF SA</t>
  </si>
  <si>
    <t>Copel</t>
  </si>
  <si>
    <t>Gol</t>
  </si>
  <si>
    <t>P.Acucar-Cbd</t>
  </si>
  <si>
    <r>
      <t>Planilha de Risco e Retorno</t>
    </r>
    <r>
      <rPr>
        <b/>
        <sz val="28"/>
        <color rgb="FFB1AE2D"/>
        <rFont val="Calibri"/>
        <family val="2"/>
        <scheme val="minor"/>
      </rPr>
      <t xml:space="preserve"> ADR`s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</si>
  <si>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</si>
  <si>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</si>
  <si>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o intervalo (D = </t>
    </r>
    <r>
      <rPr>
        <b/>
        <sz val="10"/>
        <color rgb="FFB1AE2D"/>
        <rFont val="Calibri"/>
        <family val="2"/>
        <scheme val="minor"/>
      </rPr>
      <t>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M </t>
    </r>
    <r>
      <rPr>
        <b/>
        <sz val="10"/>
        <color rgb="FF023A4A"/>
        <rFont val="Calibri"/>
        <family val="2"/>
        <scheme val="minor"/>
      </rPr>
      <t xml:space="preserve">= </t>
    </r>
    <r>
      <rPr>
        <b/>
        <sz val="10"/>
        <color rgb="FFB1AE2D"/>
        <rFont val="Calibri"/>
        <family val="2"/>
        <scheme val="minor"/>
      </rPr>
      <t>Mês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Q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Trimestre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Y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Ano</t>
    </r>
    <r>
      <rPr>
        <b/>
        <sz val="10"/>
        <color rgb="FF023A4A"/>
        <rFont val="Calibri"/>
        <family val="2"/>
        <scheme val="minor"/>
      </rPr>
      <t>)</t>
    </r>
  </si>
  <si>
    <t>IBOV</t>
  </si>
  <si>
    <r>
      <rPr>
        <b/>
        <sz val="10"/>
        <color rgb="FF023A4A"/>
        <rFont val="Calibri"/>
        <family val="2"/>
        <scheme val="minor"/>
      </rPr>
      <t xml:space="preserve">Digitar Um </t>
    </r>
    <r>
      <rPr>
        <b/>
        <sz val="10"/>
        <color rgb="FFB1AE2D"/>
        <rFont val="Calibri"/>
        <family val="2"/>
        <scheme val="minor"/>
      </rPr>
      <t>Índice 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</si>
</sst>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"/>
    <numFmt numFmtId="165" formatCode="&quot;R$&quot;\ #,##0"/>
    <numFmt numFmtId="166" formatCode="dd/mm/yyyy"/>
  </numFmts>
  <fonts count="16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6B66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2">
    <border>
      <left/>
      <right/>
      <top/>
      <bottom/>
      <diagonal/>
    </border>
    <border>
      <left style="thick">
        <color rgb="FFC59C00"/>
      </left>
      <right/>
      <top/>
      <bottom style="hair">
        <color rgb="FFC59C00"/>
      </bottom>
      <diagonal/>
    </border>
    <border>
      <left/>
      <right style="thick">
        <color rgb="FFC59C00"/>
      </right>
      <top/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 style="hair">
        <color rgb="FFC59C00"/>
      </bottom>
      <diagonal/>
    </border>
    <border>
      <left style="thick">
        <color rgb="FFC59C00"/>
      </left>
      <right/>
      <top style="hair">
        <color rgb="FFC59C00"/>
      </top>
      <bottom style="hair">
        <color rgb="FFC59C00"/>
      </bottom>
      <diagonal/>
    </border>
    <border>
      <left/>
      <right style="thick">
        <color rgb="FFC59C00"/>
      </right>
      <top style="hair">
        <color rgb="FFC59C00"/>
      </top>
      <bottom/>
      <diagonal/>
    </border>
    <border>
      <left style="thick">
        <color rgb="FFC59C00"/>
      </left>
      <right/>
      <top style="hair">
        <color rgb="FFC59C00"/>
      </top>
      <bottom/>
      <diagonal/>
    </border>
    <border>
      <left/>
      <right/>
      <top style="thick">
        <color rgb="FFC59C00"/>
      </top>
      <bottom/>
      <diagonal/>
    </border>
    <border>
      <left/>
      <right/>
      <top/>
      <bottom style="thick">
        <color rgb="FFC59C00"/>
      </bottom>
      <diagonal/>
    </border>
    <border>
      <left style="thin">
        <color theme="0"/>
      </left>
      <right/>
      <top style="thick">
        <color rgb="FFC59C00"/>
      </top>
      <bottom/>
      <diagonal/>
    </border>
    <border>
      <left/>
      <right style="thin">
        <color theme="0"/>
      </right>
      <top style="thick">
        <color rgb="FFC59C00"/>
      </top>
      <bottom/>
      <diagonal/>
    </border>
    <border>
      <left/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/>
      <bottom style="hair">
        <color rgb="FF006B66"/>
      </bottom>
      <diagonal/>
    </border>
    <border>
      <left style="medium">
        <color rgb="FF006B66"/>
      </left>
      <right/>
      <top/>
      <bottom style="hair">
        <color rgb="FF006B66"/>
      </bottom>
      <diagonal/>
    </border>
    <border>
      <left/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/>
      <diagonal/>
    </border>
    <border>
      <left style="medium">
        <color rgb="FF006B66"/>
      </left>
      <right/>
      <top style="hair">
        <color rgb="FF006B66"/>
      </top>
      <bottom/>
      <diagonal/>
    </border>
    <border>
      <left style="thin">
        <color theme="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medium">
        <color rgb="FFC59C00"/>
      </right>
      <top style="thin">
        <color theme="0"/>
      </top>
      <bottom style="thick">
        <color rgb="FFC59C00"/>
      </bottom>
      <diagonal/>
    </border>
    <border>
      <left style="medium">
        <color rgb="FFC59C00"/>
      </left>
      <right style="thin">
        <color theme="0"/>
      </right>
      <top style="thin">
        <color theme="0"/>
      </top>
      <bottom style="thick">
        <color rgb="FFC59C00"/>
      </bottom>
      <diagonal/>
    </border>
    <border>
      <left/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 style="medium">
        <color rgb="FF006B66"/>
      </right>
      <top style="hair">
        <color rgb="FF006B66"/>
      </top>
      <bottom style="hair">
        <color rgb="FF006B66"/>
      </bottom>
      <diagonal/>
    </border>
    <border>
      <left style="medium">
        <color rgb="FF006B66"/>
      </left>
      <right/>
      <top style="hair">
        <color rgb="FF006B66"/>
      </top>
      <bottom style="hair">
        <color rgb="FF006B66"/>
      </bottom>
      <diagonal/>
    </border>
    <border>
      <left/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0" fontId="1" fillId="0" borderId="0" xfId="0" applyFont="1" applyAlignment="1">
      <alignment horizontal="left" vertical="center"/>
    </xf>
    <xf numFmtId="165" fontId="1" fillId="0" borderId="0" xfId="2" applyNumberFormat="1" applyFont="1" applyBorder="1" applyAlignment="1">
      <alignment vertical="center"/>
    </xf>
    <xf numFmtId="2" fontId="7" fillId="0" borderId="0" xfId="1" applyNumberFormat="1" applyFont="1" applyAlignment="1">
      <alignment horizontal="right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166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14" fontId="14" fillId="3" borderId="4" xfId="0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19" xfId="0" applyNumberFormat="1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24" xfId="0" applyFont="1" applyBorder="1"/>
    <xf numFmtId="164" fontId="0" fillId="0" borderId="24" xfId="0" applyNumberFormat="1" applyFon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0" fontId="0" fillId="0" borderId="27" xfId="0" applyFont="1" applyBorder="1"/>
    <xf numFmtId="164" fontId="0" fillId="0" borderId="27" xfId="0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0" fontId="0" fillId="0" borderId="30" xfId="0" applyFont="1" applyBorder="1"/>
    <xf numFmtId="164" fontId="0" fillId="0" borderId="30" xfId="0" applyNumberFormat="1" applyFon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0" fontId="13" fillId="3" borderId="26" xfId="0" applyFont="1" applyFill="1" applyBorder="1" applyAlignment="1">
      <alignment horizontal="center" vertical="center"/>
    </xf>
    <xf numFmtId="0" fontId="0" fillId="3" borderId="27" xfId="0" applyFont="1" applyFill="1" applyBorder="1"/>
    <xf numFmtId="164" fontId="0" fillId="3" borderId="27" xfId="0" applyNumberFormat="1" applyFont="1" applyFill="1" applyBorder="1" applyAlignment="1">
      <alignment horizontal="center"/>
    </xf>
    <xf numFmtId="164" fontId="0" fillId="3" borderId="28" xfId="1" applyNumberFormat="1" applyFon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2" fontId="13" fillId="3" borderId="7" xfId="0" applyNumberFormat="1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3" borderId="20" xfId="0" applyFont="1" applyFill="1" applyBorder="1" applyAlignment="1">
      <alignment horizontal="left"/>
    </xf>
    <xf numFmtId="164" fontId="0" fillId="3" borderId="21" xfId="0" applyNumberFormat="1" applyFont="1" applyFill="1" applyBorder="1" applyAlignment="1">
      <alignment horizontal="center"/>
    </xf>
    <xf numFmtId="164" fontId="0" fillId="3" borderId="22" xfId="0" applyNumberFormat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Porcentagem" xfId="1" builtinId="5"/>
  </cellStyles>
  <dxfs count="4">
    <dxf>
      <numFmt numFmtId="167" formatCode="0.00\ \x"/>
    </dxf>
    <dxf>
      <numFmt numFmtId="3" formatCode="#,##0"/>
    </dxf>
    <dxf>
      <numFmt numFmtId="167" formatCode="0.00\ \x"/>
    </dxf>
    <dxf>
      <numFmt numFmtId="3" formatCode="#,##0"/>
    </dxf>
  </dxfs>
  <tableStyles count="0" defaultTableStyle="TableStyleMedium2" defaultPivotStyle="PivotStyleLight16"/>
  <colors>
    <mruColors>
      <color rgb="FF023A4A"/>
      <color rgb="FFB1AE2D"/>
      <color rgb="FFCCD8DB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a5d51045fddc40fcb3a1c5a227e6c7f0">
      <tp>
        <v>2</v>
        <stp/>
        <stp>5e5aee53-40d9-4ff5-bd3f-8ad4f362d8bf</stp>
        <tr r="K11" s="1"/>
      </tp>
    </main>
    <main first="rtdsrv_eco_a5d51045fddc40fcb3a1c5a227e6c7f0">
      <tp>
        <v>2</v>
        <stp/>
        <stp>a5a9c677-f2ca-4eeb-a585-5233479b8b48</stp>
        <tr r="L9" s="1"/>
      </tp>
    </main>
    <main first="rtdsrv_eco_a5d51045fddc40fcb3a1c5a227e6c7f0">
      <tp>
        <v>2</v>
        <stp/>
        <stp>4dac928b-042a-401e-8f69-f7636881dcc7</stp>
        <tr r="L10" s="1"/>
      </tp>
      <tp>
        <v>2</v>
        <stp/>
        <stp>df446784-6e13-4fec-8b4c-08b8da2b331d</stp>
        <tr r="C7" s="1"/>
      </tp>
    </main>
    <main first="rtdsrv_eco_a5d51045fddc40fcb3a1c5a227e6c7f0">
      <tp>
        <v>2</v>
        <stp/>
        <stp>7217173f-2cca-4dcc-869c-00e227607190</stp>
        <tr r="D7" s="1"/>
      </tp>
    </main>
    <main first="rtdsrv_eco_a5d51045fddc40fcb3a1c5a227e6c7f0">
      <tp>
        <v>2</v>
        <stp/>
        <stp>0a2a94ea-229c-4370-88fc-0ce084db00e8</stp>
        <tr r="L11" s="1"/>
      </tp>
    </main>
    <main first="rtdsrv_eco_a5d51045fddc40fcb3a1c5a227e6c7f0">
      <tp>
        <v>2</v>
        <stp/>
        <stp>721703c4-03c9-4c22-91d4-53bcb9962a2f</stp>
        <tr r="E7" s="1"/>
      </tp>
      <tp>
        <v>2</v>
        <stp/>
        <stp>3a372035-d1d5-40b2-8aaa-3846ed8346e8</stp>
        <tr r="K10" s="1"/>
      </tp>
    </main>
    <main first="rtdsrv_eco_a5d51045fddc40fcb3a1c5a227e6c7f0">
      <tp>
        <v>2</v>
        <stp/>
        <stp>cc61e6e9-eb43-4258-a92a-e5fc2caf4a8b</stp>
        <tr r="C2" s="1"/>
      </tp>
    </main>
    <main first="rtdsrv_eco_a5d51045fddc40fcb3a1c5a227e6c7f0">
      <tp>
        <v>2</v>
        <stp/>
        <stp>76c94027-78ae-4fad-960e-082d43da0dba</stp>
        <tr r="U2" s="1"/>
      </tp>
    </main>
    <main first="rtdsrv_eco_a5d51045fddc40fcb3a1c5a227e6c7f0">
      <tp>
        <v>2</v>
        <stp/>
        <stp>e357fbcb-92d2-493f-b7a8-09c2de233482</stp>
        <tr r="K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08730175665709E-2"/>
          <c:y val="1.9995451285312476E-2"/>
          <c:w val="0.91672786159182673"/>
          <c:h val="0.86118046219832278"/>
        </c:manualLayout>
      </c:layout>
      <c:scatterChart>
        <c:scatterStyle val="lineMarker"/>
        <c:varyColors val="0"/>
        <c:ser>
          <c:idx val="0"/>
          <c:order val="0"/>
          <c:tx>
            <c:v>Ações</c:v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6B66"/>
              </a:solidFill>
              <a:ln w="34925" cap="flat" cmpd="dbl" algn="ctr">
                <a:solidFill>
                  <a:srgbClr val="006B66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24C49B9-0A87-4777-A3E8-D4147F4ABA2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BFA-4D93-B188-0F3B7F65AF2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9FB7D3-04C4-4DF6-9D52-233E80C788B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A-4B84-8B2F-BDE0D9C386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E074368-4BF0-4106-AF38-D37896A83195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A-4B84-8B2F-BDE0D9C386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4AAD353-63D8-414C-A2D1-FF7D758BF4A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A-4B84-8B2F-BDE0D9C3863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511007-9E15-4502-9A50-EDF27A4F175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8A-4B84-8B2F-BDE0D9C3863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300B11D-77DB-4DBD-8B83-7CA1B5E0FB2F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8A-4B84-8B2F-BDE0D9C3863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646340-ABC2-4EA4-BF4B-54ED62AB45C8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8A-4B84-8B2F-BDE0D9C3863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89AF582-5156-4660-B262-45179F55ABE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BF3-4F07-BBD9-F479DD7161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BF3-4F07-BBD9-F479DD7161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1B4A5B4-7FA4-459A-810E-1688522BBCE1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BF3-4F07-BBD9-F479DD7161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BF3-4F07-BBD9-F479DD7161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BF3-4F07-BBD9-F479DD7161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A10F4A5-3C16-49B5-904A-542EC954B78A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BF3-4F07-BBD9-F479DD7161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BF3-4F07-BBD9-F479DD7161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BF3-4F07-BBD9-F479DD7161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BF3-4F07-BBD9-F479DD7161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BF3-4F07-BBD9-F479DD7161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BF3-4F07-BBD9-F479DD7161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BF3-4F07-BBD9-F479DD7161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BF3-4F07-BBD9-F479DD7161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BF3-4F07-BBD9-F479DD7161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BF3-4F07-BBD9-F479DD7161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BF3-4F07-BBD9-F479DD7161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BF3-4F07-BBD9-F479DD7161E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BF3-4F07-BBD9-F479DD7161E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BF3-4F07-BBD9-F479DD7161E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BF3-4F07-BBD9-F479DD7161E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BF3-4F07-BBD9-F479DD7161E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BF3-4F07-BBD9-F479DD7161E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BF3-4F07-BBD9-F479DD7161E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BF3-4F07-BBD9-F479DD7161E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BF3-4F07-BBD9-F479DD7161E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BF3-4F07-BBD9-F479DD7161E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0BF3-4F07-BBD9-F479DD7161E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0BF3-4F07-BBD9-F479DD7161E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0BF3-4F07-BBD9-F479DD7161E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0BF3-4F07-BBD9-F479DD7161E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0BF3-4F07-BBD9-F479DD7161E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BF3-4F07-BBD9-F479DD7161E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0BF3-4F07-BBD9-F479DD7161E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0BF3-4F07-BBD9-F479DD716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Retorno'!$E$8:$E$48</c:f>
              <c:numCache>
                <c:formatCode>0.0</c:formatCode>
                <c:ptCount val="41"/>
                <c:pt idx="0">
                  <c:v>49.703728648999999</c:v>
                </c:pt>
                <c:pt idx="1">
                  <c:v>33.163211994999998</c:v>
                </c:pt>
                <c:pt idx="2">
                  <c:v>52.037702832999997</c:v>
                </c:pt>
                <c:pt idx="3">
                  <c:v>45.498602077000001</c:v>
                </c:pt>
                <c:pt idx="4">
                  <c:v>34.499125776</c:v>
                </c:pt>
                <c:pt idx="5">
                  <c:v>35.237860462999997</c:v>
                </c:pt>
                <c:pt idx="6">
                  <c:v>26.296628952999999</c:v>
                </c:pt>
                <c:pt idx="7">
                  <c:v>30.843374374</c:v>
                </c:pt>
                <c:pt idx="9">
                  <c:v>25.895182545000001</c:v>
                </c:pt>
              </c:numCache>
            </c:numRef>
          </c:xVal>
          <c:yVal>
            <c:numRef>
              <c:f>'Risco e Retorno'!$D$8:$D$48</c:f>
              <c:numCache>
                <c:formatCode>0.0</c:formatCode>
                <c:ptCount val="41"/>
                <c:pt idx="0">
                  <c:v>-2.1464122371999999</c:v>
                </c:pt>
                <c:pt idx="1">
                  <c:v>-0.53033918703000005</c:v>
                </c:pt>
                <c:pt idx="2">
                  <c:v>-25.423728814</c:v>
                </c:pt>
                <c:pt idx="3">
                  <c:v>136.41025640999999</c:v>
                </c:pt>
                <c:pt idx="4">
                  <c:v>22.467198351</c:v>
                </c:pt>
                <c:pt idx="5">
                  <c:v>-10.18680135</c:v>
                </c:pt>
                <c:pt idx="6">
                  <c:v>-14.910054495000001</c:v>
                </c:pt>
                <c:pt idx="7">
                  <c:v>-14.696371459</c:v>
                </c:pt>
                <c:pt idx="9">
                  <c:v>29.261856035000001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Retorno'!$B$8:$B$48</c15:f>
                <c15:dlblRangeCache>
                  <c:ptCount val="41"/>
                  <c:pt idx="0">
                    <c:v>BBDO</c:v>
                  </c:pt>
                  <c:pt idx="1">
                    <c:v>BBD</c:v>
                  </c:pt>
                  <c:pt idx="2">
                    <c:v>BAK</c:v>
                  </c:pt>
                  <c:pt idx="3">
                    <c:v>BRFS</c:v>
                  </c:pt>
                  <c:pt idx="4">
                    <c:v>CIG</c:v>
                  </c:pt>
                  <c:pt idx="5">
                    <c:v>ELP</c:v>
                  </c:pt>
                  <c:pt idx="6">
                    <c:v>VALE</c:v>
                  </c:pt>
                  <c:pt idx="7">
                    <c:v>GGB</c:v>
                  </c:pt>
                  <c:pt idx="8">
                    <c:v>GOL</c:v>
                  </c:pt>
                  <c:pt idx="9">
                    <c:v>ITUB</c:v>
                  </c:pt>
                  <c:pt idx="10">
                    <c:v>CBD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1-58E7-4E67-A83D-0854AC9A55CE}"/>
            </c:ext>
          </c:extLst>
        </c:ser>
        <c:ser>
          <c:idx val="3"/>
          <c:order val="1"/>
          <c:tx>
            <c:strRef>
              <c:f>'Risco e Retorno'!$J$9</c:f>
              <c:strCache>
                <c:ptCount val="1"/>
                <c:pt idx="0">
                  <c:v>S&amp;P 500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rgbClr val="B1AE2D"/>
              </a:solidFill>
              <a:ln w="34925" cap="flat" cmpd="dbl" algn="ctr">
                <a:solidFill>
                  <a:srgbClr val="B1AE2D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5396A1A-508B-4F11-A5BF-FA2CAFE6ACA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B1AE2D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Retorno'!$L$9</c:f>
              <c:numCache>
                <c:formatCode>0.0</c:formatCode>
                <c:ptCount val="1"/>
                <c:pt idx="0">
                  <c:v>12.770748051</c:v>
                </c:pt>
              </c:numCache>
            </c:numRef>
          </c:xVal>
          <c:yVal>
            <c:numRef>
              <c:f>'Risco e Retorno'!$K$9</c:f>
              <c:numCache>
                <c:formatCode>0.0</c:formatCode>
                <c:ptCount val="1"/>
                <c:pt idx="0">
                  <c:v>28.571203546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Retorno'!$J$9</c15:f>
                <c15:dlblRangeCache>
                  <c:ptCount val="1"/>
                  <c:pt idx="0">
                    <c:v>S&amp;P 500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1F3-58E7-4E67-A83D-0854AC9A55CE}"/>
            </c:ext>
          </c:extLst>
        </c:ser>
        <c:ser>
          <c:idx val="1"/>
          <c:order val="2"/>
          <c:tx>
            <c:strRef>
              <c:f>'Risco e Retorno'!$J$10</c:f>
              <c:strCache>
                <c:ptCount val="1"/>
                <c:pt idx="0">
                  <c:v>Nasdaq</c:v>
                </c:pt>
              </c:strCache>
            </c:strRef>
          </c:tx>
          <c:spPr>
            <a:ln w="25400" cap="flat" cmpd="dbl" algn="ctr">
              <a:solidFill>
                <a:srgbClr val="006B66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rgbClr val="023A4A"/>
              </a:solidFill>
              <a:ln w="34925" cap="flat" cmpd="dbl" algn="ctr">
                <a:solidFill>
                  <a:srgbClr val="023A4A">
                    <a:alpha val="70000"/>
                  </a:srgbClr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F68C774-3F82-44C1-8B90-150CE66D8FF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7FD-4BDE-A41E-E946B028E6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23A4A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'Risco e Retorno'!$L$10</c:f>
              <c:numCache>
                <c:formatCode>0.0</c:formatCode>
                <c:ptCount val="1"/>
                <c:pt idx="0">
                  <c:v>17.950988418000001</c:v>
                </c:pt>
              </c:numCache>
            </c:numRef>
          </c:xVal>
          <c:yVal>
            <c:numRef>
              <c:f>'Risco e Retorno'!$K$10</c:f>
              <c:numCache>
                <c:formatCode>0.0</c:formatCode>
                <c:ptCount val="1"/>
                <c:pt idx="0">
                  <c:v>31.698565380000002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'Risco e Retorno'!$J$10</c15:f>
                <c15:dlblRangeCache>
                  <c:ptCount val="1"/>
                  <c:pt idx="0">
                    <c:v>Nasdaq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1-0BF3-4F07-BBD9-F479DD7161E6}"/>
            </c:ext>
          </c:extLst>
        </c:ser>
        <c:ser>
          <c:idx val="2"/>
          <c:order val="3"/>
          <c:tx>
            <c:strRef>
              <c:f>'Risco e Retorno'!$J$11</c:f>
              <c:strCache>
                <c:ptCount val="1"/>
                <c:pt idx="0">
                  <c:v>IBOV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34925" cap="flat" cmpd="dbl" algn="ctr">
                <a:solidFill>
                  <a:schemeClr val="tx1">
                    <a:alpha val="70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6-4C19-99E1-4A736D89A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'Risco e Retorno'!$L$11</c:f>
              <c:numCache>
                <c:formatCode>0.0</c:formatCode>
                <c:ptCount val="1"/>
                <c:pt idx="0">
                  <c:v>12.791199637</c:v>
                </c:pt>
              </c:numCache>
            </c:numRef>
          </c:xVal>
          <c:yVal>
            <c:numRef>
              <c:f>'Risco e Retorno'!$K$11</c:f>
              <c:numCache>
                <c:formatCode>0.0</c:formatCode>
                <c:ptCount val="1"/>
                <c:pt idx="0">
                  <c:v>12.963459531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0BF3-4F07-BBD9-F479DD7161E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88728840"/>
        <c:axId val="488728448"/>
      </c:scatterChart>
      <c:valAx>
        <c:axId val="488728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Retorno'!$L$8</c:f>
              <c:strCache>
                <c:ptCount val="1"/>
                <c:pt idx="0">
                  <c:v>Volatilidade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448"/>
        <c:crosses val="autoZero"/>
        <c:crossBetween val="midCat"/>
      </c:valAx>
      <c:valAx>
        <c:axId val="4887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strRef>
              <c:f>'Risco e Retorno'!$K$8</c:f>
              <c:strCache>
                <c:ptCount val="1"/>
                <c:pt idx="0">
                  <c:v>Retorno 12M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rgbClr val="006B66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8728840"/>
        <c:crosses val="autoZero"/>
        <c:crossBetween val="midCat"/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120016</xdr:colOff>
      <xdr:row>11</xdr:row>
      <xdr:rowOff>162878</xdr:rowOff>
    </xdr:from>
    <xdr:to>
      <xdr:col>17</xdr:col>
      <xdr:colOff>139064</xdr:colOff>
      <xdr:row>39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5085B5-FA57-45A6-8300-991CF2457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190500</xdr:colOff>
      <xdr:row>0</xdr:row>
      <xdr:rowOff>107156</xdr:rowOff>
    </xdr:from>
    <xdr:to>
      <xdr:col>2</xdr:col>
      <xdr:colOff>1065795</xdr:colOff>
      <xdr:row>0</xdr:row>
      <xdr:rowOff>668969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5A4B27-6EF5-4E33-8F47-BB60A1FFE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81000" y="105251"/>
          <a:ext cx="2304045" cy="5637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Add-In/Planilhas%20Atualizadas/1-A&#231;&#245;es%20-%2021%20Planilhas/L&#226;mina%20A&#231;&#245;es%20B&#225;si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âmina_Ações Básica"/>
      <sheetName val="Base_Gráficos"/>
      <sheetName val="Base"/>
      <sheetName val="Versão"/>
    </sheetNames>
    <sheetDataSet>
      <sheetData sheetId="0"/>
      <sheetData sheetId="1">
        <row r="10">
          <cell r="B10">
            <v>44333</v>
          </cell>
          <cell r="C10">
            <v>20.491993668999999</v>
          </cell>
          <cell r="D10">
            <v>20.138418385000001</v>
          </cell>
          <cell r="E10">
            <v>20.491993668999999</v>
          </cell>
          <cell r="F10">
            <v>100</v>
          </cell>
          <cell r="G10">
            <v>100</v>
          </cell>
          <cell r="H10">
            <v>6.1227226075000001</v>
          </cell>
          <cell r="I10">
            <v>41090</v>
          </cell>
          <cell r="J10">
            <v>-2466350564.3000002</v>
          </cell>
        </row>
        <row r="11">
          <cell r="B11">
            <v>44334</v>
          </cell>
          <cell r="J11">
            <v>10059118828</v>
          </cell>
        </row>
        <row r="12">
          <cell r="B12">
            <v>44335</v>
          </cell>
          <cell r="J12">
            <v>13727310847</v>
          </cell>
        </row>
        <row r="13">
          <cell r="B13">
            <v>44336</v>
          </cell>
          <cell r="J13">
            <v>13371222089</v>
          </cell>
        </row>
        <row r="14">
          <cell r="B14">
            <v>44337</v>
          </cell>
          <cell r="J14">
            <v>10651547473</v>
          </cell>
        </row>
        <row r="15">
          <cell r="B15">
            <v>44340</v>
          </cell>
          <cell r="J15">
            <v>5795098052.3999996</v>
          </cell>
        </row>
        <row r="16">
          <cell r="B16">
            <v>44341</v>
          </cell>
          <cell r="J16">
            <v>10508571801</v>
          </cell>
        </row>
        <row r="17">
          <cell r="B17">
            <v>44342</v>
          </cell>
          <cell r="J17">
            <v>8829820695.5</v>
          </cell>
        </row>
        <row r="18">
          <cell r="B18">
            <v>44343</v>
          </cell>
          <cell r="J18">
            <v>7996499104.6999998</v>
          </cell>
        </row>
        <row r="19">
          <cell r="B19">
            <v>44344</v>
          </cell>
          <cell r="J19">
            <v>-8538261385.3000002</v>
          </cell>
        </row>
        <row r="20">
          <cell r="B20">
            <v>44347</v>
          </cell>
          <cell r="J20">
            <v>-41820316732</v>
          </cell>
        </row>
        <row r="21">
          <cell r="B21">
            <v>44348</v>
          </cell>
          <cell r="J21">
            <v>8070849324.6000004</v>
          </cell>
        </row>
        <row r="22">
          <cell r="B22">
            <v>44349</v>
          </cell>
          <cell r="J22">
            <v>786311384.80999994</v>
          </cell>
        </row>
        <row r="23">
          <cell r="B23">
            <v>44350</v>
          </cell>
          <cell r="J23">
            <v>-5490283570.3999996</v>
          </cell>
        </row>
        <row r="24">
          <cell r="B24">
            <v>44351</v>
          </cell>
          <cell r="J24">
            <v>-52472942834</v>
          </cell>
        </row>
        <row r="25">
          <cell r="B25">
            <v>44354</v>
          </cell>
          <cell r="J25">
            <v>-1724823449</v>
          </cell>
        </row>
        <row r="26">
          <cell r="B26">
            <v>44355</v>
          </cell>
          <cell r="J26">
            <v>503379412.63999999</v>
          </cell>
        </row>
        <row r="27">
          <cell r="B27">
            <v>44356</v>
          </cell>
          <cell r="J27">
            <v>-22159721752</v>
          </cell>
        </row>
        <row r="28">
          <cell r="B28">
            <v>44357</v>
          </cell>
          <cell r="J28">
            <v>3354681593.1999998</v>
          </cell>
        </row>
        <row r="29">
          <cell r="B29">
            <v>44358</v>
          </cell>
          <cell r="J29">
            <v>5889488867</v>
          </cell>
        </row>
        <row r="30">
          <cell r="B30">
            <v>44361</v>
          </cell>
          <cell r="J30">
            <v>417398123.52999997</v>
          </cell>
        </row>
        <row r="31">
          <cell r="B31">
            <v>44362</v>
          </cell>
          <cell r="J31">
            <v>349289311.30000001</v>
          </cell>
        </row>
        <row r="32">
          <cell r="B32">
            <v>44363</v>
          </cell>
          <cell r="J32">
            <v>-7110582075.8000002</v>
          </cell>
        </row>
        <row r="33">
          <cell r="B33">
            <v>44364</v>
          </cell>
          <cell r="J33">
            <v>8974250802.7000008</v>
          </cell>
        </row>
        <row r="34">
          <cell r="B34">
            <v>44365</v>
          </cell>
          <cell r="J34">
            <v>12744307790</v>
          </cell>
        </row>
        <row r="35">
          <cell r="B35">
            <v>44368</v>
          </cell>
          <cell r="J35">
            <v>8346622287.8000002</v>
          </cell>
        </row>
        <row r="36">
          <cell r="B36">
            <v>44369</v>
          </cell>
          <cell r="J36">
            <v>2630425047.9000001</v>
          </cell>
        </row>
        <row r="37">
          <cell r="B37">
            <v>44370</v>
          </cell>
          <cell r="J37">
            <v>4969468898</v>
          </cell>
        </row>
        <row r="38">
          <cell r="B38">
            <v>44371</v>
          </cell>
          <cell r="J38">
            <v>23094093258</v>
          </cell>
        </row>
        <row r="39">
          <cell r="B39">
            <v>44372</v>
          </cell>
          <cell r="J39">
            <v>11094647993</v>
          </cell>
        </row>
        <row r="40">
          <cell r="B40">
            <v>44375</v>
          </cell>
          <cell r="J40">
            <v>9781404170.7999992</v>
          </cell>
        </row>
        <row r="41">
          <cell r="B41">
            <v>44376</v>
          </cell>
          <cell r="J41">
            <v>-57907132898</v>
          </cell>
        </row>
        <row r="42">
          <cell r="B42">
            <v>44377</v>
          </cell>
          <cell r="J42">
            <v>-3251684336</v>
          </cell>
        </row>
        <row r="43">
          <cell r="B43">
            <v>44378</v>
          </cell>
          <cell r="J43">
            <v>-1830188137.2</v>
          </cell>
        </row>
        <row r="44">
          <cell r="B44">
            <v>44379</v>
          </cell>
          <cell r="J44">
            <v>68746361998</v>
          </cell>
        </row>
        <row r="45">
          <cell r="B45">
            <v>44382</v>
          </cell>
          <cell r="J45">
            <v>1312630965.7</v>
          </cell>
        </row>
        <row r="46">
          <cell r="B46">
            <v>44383</v>
          </cell>
          <cell r="J46">
            <v>47407123920</v>
          </cell>
        </row>
        <row r="47">
          <cell r="B47">
            <v>44384</v>
          </cell>
          <cell r="J47">
            <v>33440166109</v>
          </cell>
        </row>
        <row r="48">
          <cell r="B48">
            <v>44385</v>
          </cell>
          <cell r="J48">
            <v>32856964256</v>
          </cell>
        </row>
        <row r="49">
          <cell r="B49">
            <v>44386</v>
          </cell>
          <cell r="J49">
            <v>45033346606</v>
          </cell>
        </row>
        <row r="50">
          <cell r="B50">
            <v>44389</v>
          </cell>
        </row>
        <row r="51">
          <cell r="B51">
            <v>44390</v>
          </cell>
        </row>
        <row r="52">
          <cell r="B52">
            <v>44391</v>
          </cell>
        </row>
        <row r="53">
          <cell r="B53">
            <v>44392</v>
          </cell>
        </row>
        <row r="54">
          <cell r="B54">
            <v>44393</v>
          </cell>
        </row>
        <row r="55">
          <cell r="B55">
            <v>44396</v>
          </cell>
        </row>
        <row r="56">
          <cell r="B56">
            <v>44397</v>
          </cell>
        </row>
        <row r="57">
          <cell r="B57">
            <v>44398</v>
          </cell>
        </row>
        <row r="58">
          <cell r="B58">
            <v>44399</v>
          </cell>
        </row>
        <row r="59">
          <cell r="B59">
            <v>44400</v>
          </cell>
        </row>
        <row r="60">
          <cell r="B60">
            <v>44403</v>
          </cell>
        </row>
        <row r="61">
          <cell r="B61">
            <v>44404</v>
          </cell>
        </row>
        <row r="62">
          <cell r="B62">
            <v>44405</v>
          </cell>
        </row>
        <row r="63">
          <cell r="B63">
            <v>44406</v>
          </cell>
        </row>
        <row r="64">
          <cell r="B64">
            <v>44407</v>
          </cell>
        </row>
        <row r="65">
          <cell r="B65">
            <v>44410</v>
          </cell>
        </row>
        <row r="66">
          <cell r="B66">
            <v>44411</v>
          </cell>
        </row>
        <row r="67">
          <cell r="B67">
            <v>44412</v>
          </cell>
        </row>
        <row r="68">
          <cell r="B68">
            <v>44413</v>
          </cell>
        </row>
        <row r="69">
          <cell r="B69">
            <v>44414</v>
          </cell>
        </row>
        <row r="70">
          <cell r="B70">
            <v>44417</v>
          </cell>
        </row>
        <row r="71">
          <cell r="B71">
            <v>44418</v>
          </cell>
        </row>
        <row r="72">
          <cell r="B72">
            <v>44419</v>
          </cell>
        </row>
        <row r="73">
          <cell r="B73">
            <v>44420</v>
          </cell>
        </row>
        <row r="74">
          <cell r="B74">
            <v>44421</v>
          </cell>
        </row>
        <row r="75">
          <cell r="B75">
            <v>44424</v>
          </cell>
        </row>
        <row r="76">
          <cell r="B76">
            <v>44425</v>
          </cell>
        </row>
        <row r="77">
          <cell r="B77">
            <v>44426</v>
          </cell>
        </row>
        <row r="78">
          <cell r="B78">
            <v>44427</v>
          </cell>
        </row>
        <row r="79">
          <cell r="B79">
            <v>44428</v>
          </cell>
        </row>
        <row r="80">
          <cell r="B80">
            <v>44431</v>
          </cell>
        </row>
        <row r="81">
          <cell r="B81">
            <v>44432</v>
          </cell>
        </row>
        <row r="82">
          <cell r="B82">
            <v>44433</v>
          </cell>
        </row>
        <row r="83">
          <cell r="B83">
            <v>44434</v>
          </cell>
        </row>
        <row r="84">
          <cell r="B84">
            <v>44435</v>
          </cell>
        </row>
        <row r="85">
          <cell r="B85">
            <v>44438</v>
          </cell>
        </row>
        <row r="86">
          <cell r="B86">
            <v>44439</v>
          </cell>
        </row>
        <row r="87">
          <cell r="B87">
            <v>44440</v>
          </cell>
        </row>
        <row r="88">
          <cell r="B88">
            <v>44441</v>
          </cell>
        </row>
        <row r="89">
          <cell r="B89">
            <v>44442</v>
          </cell>
        </row>
        <row r="90">
          <cell r="B90">
            <v>44445</v>
          </cell>
        </row>
        <row r="91">
          <cell r="B91">
            <v>44446</v>
          </cell>
        </row>
        <row r="92">
          <cell r="B92">
            <v>44447</v>
          </cell>
        </row>
        <row r="93">
          <cell r="B93">
            <v>44448</v>
          </cell>
        </row>
        <row r="94">
          <cell r="B94">
            <v>44449</v>
          </cell>
        </row>
        <row r="95">
          <cell r="B95">
            <v>44452</v>
          </cell>
        </row>
        <row r="96">
          <cell r="B96">
            <v>44453</v>
          </cell>
        </row>
        <row r="97">
          <cell r="B97">
            <v>44454</v>
          </cell>
        </row>
        <row r="98">
          <cell r="B98">
            <v>44455</v>
          </cell>
        </row>
        <row r="99">
          <cell r="B99">
            <v>44456</v>
          </cell>
        </row>
        <row r="100">
          <cell r="B100">
            <v>44459</v>
          </cell>
        </row>
        <row r="101">
          <cell r="B101">
            <v>44460</v>
          </cell>
        </row>
        <row r="102">
          <cell r="B102">
            <v>44461</v>
          </cell>
        </row>
        <row r="103">
          <cell r="B103">
            <v>44462</v>
          </cell>
        </row>
        <row r="104">
          <cell r="B104">
            <v>44463</v>
          </cell>
        </row>
        <row r="105">
          <cell r="B105">
            <v>44466</v>
          </cell>
        </row>
        <row r="106">
          <cell r="B106">
            <v>44467</v>
          </cell>
        </row>
        <row r="107">
          <cell r="B107">
            <v>44468</v>
          </cell>
        </row>
        <row r="108">
          <cell r="B108">
            <v>44469</v>
          </cell>
        </row>
        <row r="109">
          <cell r="B109">
            <v>44470</v>
          </cell>
        </row>
        <row r="110">
          <cell r="B110">
            <v>44473</v>
          </cell>
        </row>
        <row r="111">
          <cell r="B111">
            <v>44474</v>
          </cell>
        </row>
        <row r="112">
          <cell r="B112">
            <v>44475</v>
          </cell>
        </row>
        <row r="113">
          <cell r="B113">
            <v>44476</v>
          </cell>
        </row>
        <row r="114">
          <cell r="B114">
            <v>44477</v>
          </cell>
        </row>
        <row r="115">
          <cell r="B115">
            <v>44480</v>
          </cell>
        </row>
        <row r="116">
          <cell r="B116">
            <v>44481</v>
          </cell>
        </row>
        <row r="117">
          <cell r="B117">
            <v>44482</v>
          </cell>
        </row>
        <row r="118">
          <cell r="B118">
            <v>44483</v>
          </cell>
        </row>
        <row r="119">
          <cell r="B119">
            <v>44484</v>
          </cell>
        </row>
        <row r="120">
          <cell r="B120">
            <v>44487</v>
          </cell>
        </row>
        <row r="121">
          <cell r="B121">
            <v>44488</v>
          </cell>
        </row>
        <row r="122">
          <cell r="B122">
            <v>44489</v>
          </cell>
        </row>
        <row r="123">
          <cell r="B123">
            <v>44490</v>
          </cell>
        </row>
        <row r="124">
          <cell r="B124">
            <v>44491</v>
          </cell>
        </row>
        <row r="125">
          <cell r="B125">
            <v>44494</v>
          </cell>
        </row>
        <row r="126">
          <cell r="B126">
            <v>44495</v>
          </cell>
        </row>
        <row r="127">
          <cell r="B127">
            <v>44496</v>
          </cell>
        </row>
        <row r="128">
          <cell r="B128">
            <v>44497</v>
          </cell>
        </row>
        <row r="129">
          <cell r="B129">
            <v>44498</v>
          </cell>
        </row>
        <row r="130">
          <cell r="B130">
            <v>44501</v>
          </cell>
        </row>
        <row r="131">
          <cell r="B131">
            <v>44502</v>
          </cell>
        </row>
        <row r="132">
          <cell r="B132">
            <v>44503</v>
          </cell>
        </row>
        <row r="133">
          <cell r="B133">
            <v>44504</v>
          </cell>
        </row>
        <row r="134">
          <cell r="B134">
            <v>44505</v>
          </cell>
        </row>
        <row r="135">
          <cell r="B135">
            <v>44508</v>
          </cell>
        </row>
        <row r="136">
          <cell r="B136">
            <v>44509</v>
          </cell>
        </row>
        <row r="137">
          <cell r="B137">
            <v>44510</v>
          </cell>
        </row>
        <row r="138">
          <cell r="B138">
            <v>44511</v>
          </cell>
        </row>
        <row r="139">
          <cell r="B139">
            <v>44512</v>
          </cell>
        </row>
        <row r="140">
          <cell r="B140">
            <v>44515</v>
          </cell>
        </row>
        <row r="141">
          <cell r="B141">
            <v>44516</v>
          </cell>
        </row>
        <row r="142">
          <cell r="B142">
            <v>44517</v>
          </cell>
        </row>
        <row r="143">
          <cell r="B143">
            <v>44518</v>
          </cell>
        </row>
        <row r="144">
          <cell r="B144">
            <v>44519</v>
          </cell>
        </row>
        <row r="145">
          <cell r="B145">
            <v>44522</v>
          </cell>
        </row>
        <row r="146">
          <cell r="B146">
            <v>44523</v>
          </cell>
        </row>
        <row r="147">
          <cell r="B147">
            <v>44524</v>
          </cell>
        </row>
        <row r="148">
          <cell r="B148">
            <v>44525</v>
          </cell>
        </row>
        <row r="149">
          <cell r="B149">
            <v>44526</v>
          </cell>
        </row>
        <row r="150">
          <cell r="B150">
            <v>44529</v>
          </cell>
        </row>
        <row r="151">
          <cell r="B151">
            <v>44530</v>
          </cell>
        </row>
        <row r="152">
          <cell r="B152">
            <v>44531</v>
          </cell>
        </row>
        <row r="153">
          <cell r="B153">
            <v>44532</v>
          </cell>
        </row>
        <row r="154">
          <cell r="B154">
            <v>44533</v>
          </cell>
        </row>
        <row r="155">
          <cell r="B155">
            <v>44536</v>
          </cell>
        </row>
        <row r="156">
          <cell r="B156">
            <v>44537</v>
          </cell>
        </row>
        <row r="157">
          <cell r="B157">
            <v>44538</v>
          </cell>
        </row>
        <row r="158">
          <cell r="B158">
            <v>44539</v>
          </cell>
        </row>
        <row r="159">
          <cell r="B159">
            <v>44540</v>
          </cell>
        </row>
        <row r="160">
          <cell r="B160">
            <v>44543</v>
          </cell>
        </row>
        <row r="161">
          <cell r="B161">
            <v>44544</v>
          </cell>
        </row>
        <row r="162">
          <cell r="B162">
            <v>44545</v>
          </cell>
        </row>
        <row r="163">
          <cell r="B163">
            <v>44546</v>
          </cell>
        </row>
        <row r="164">
          <cell r="B164">
            <v>44547</v>
          </cell>
        </row>
        <row r="165">
          <cell r="B165">
            <v>44550</v>
          </cell>
        </row>
        <row r="166">
          <cell r="B166">
            <v>44551</v>
          </cell>
        </row>
        <row r="167">
          <cell r="B167">
            <v>44552</v>
          </cell>
        </row>
        <row r="168">
          <cell r="B168">
            <v>44553</v>
          </cell>
        </row>
        <row r="169">
          <cell r="B169">
            <v>44554</v>
          </cell>
        </row>
        <row r="170">
          <cell r="B170">
            <v>44557</v>
          </cell>
        </row>
        <row r="171">
          <cell r="B171">
            <v>44558</v>
          </cell>
        </row>
        <row r="172">
          <cell r="B172">
            <v>44559</v>
          </cell>
        </row>
        <row r="173">
          <cell r="B173">
            <v>44560</v>
          </cell>
        </row>
        <row r="174">
          <cell r="B174">
            <v>44561</v>
          </cell>
        </row>
        <row r="175">
          <cell r="B175">
            <v>44564</v>
          </cell>
        </row>
        <row r="176">
          <cell r="B176">
            <v>44565</v>
          </cell>
        </row>
        <row r="177">
          <cell r="B177">
            <v>44566</v>
          </cell>
        </row>
        <row r="178">
          <cell r="B178">
            <v>44567</v>
          </cell>
        </row>
        <row r="179">
          <cell r="B179">
            <v>44568</v>
          </cell>
        </row>
        <row r="180">
          <cell r="B180">
            <v>44571</v>
          </cell>
        </row>
        <row r="181">
          <cell r="B181">
            <v>44572</v>
          </cell>
        </row>
        <row r="182">
          <cell r="B182">
            <v>44573</v>
          </cell>
        </row>
        <row r="183">
          <cell r="B183">
            <v>44574</v>
          </cell>
        </row>
        <row r="184">
          <cell r="B184">
            <v>44575</v>
          </cell>
        </row>
        <row r="185">
          <cell r="B185">
            <v>44578</v>
          </cell>
        </row>
        <row r="186">
          <cell r="B186">
            <v>44579</v>
          </cell>
        </row>
        <row r="187">
          <cell r="B187">
            <v>44580</v>
          </cell>
        </row>
        <row r="188">
          <cell r="B188">
            <v>44581</v>
          </cell>
        </row>
        <row r="189">
          <cell r="B189">
            <v>44582</v>
          </cell>
        </row>
        <row r="190">
          <cell r="B190">
            <v>44585</v>
          </cell>
        </row>
        <row r="191">
          <cell r="B191">
            <v>44586</v>
          </cell>
        </row>
        <row r="192">
          <cell r="B192">
            <v>44587</v>
          </cell>
        </row>
        <row r="193">
          <cell r="B193">
            <v>44588</v>
          </cell>
        </row>
        <row r="194">
          <cell r="B194">
            <v>44589</v>
          </cell>
        </row>
        <row r="195">
          <cell r="B195">
            <v>44592</v>
          </cell>
        </row>
        <row r="196">
          <cell r="B196">
            <v>44593</v>
          </cell>
        </row>
        <row r="197">
          <cell r="B197">
            <v>44594</v>
          </cell>
        </row>
        <row r="198">
          <cell r="B198">
            <v>44595</v>
          </cell>
        </row>
        <row r="199">
          <cell r="B199">
            <v>44596</v>
          </cell>
        </row>
        <row r="200">
          <cell r="B200">
            <v>44599</v>
          </cell>
        </row>
        <row r="201">
          <cell r="B201">
            <v>44600</v>
          </cell>
        </row>
        <row r="202">
          <cell r="B202">
            <v>44601</v>
          </cell>
        </row>
        <row r="203">
          <cell r="B203">
            <v>44602</v>
          </cell>
        </row>
        <row r="204">
          <cell r="B204">
            <v>44603</v>
          </cell>
        </row>
        <row r="205">
          <cell r="B205">
            <v>44606</v>
          </cell>
        </row>
        <row r="206">
          <cell r="B206">
            <v>44607</v>
          </cell>
        </row>
        <row r="207">
          <cell r="B207">
            <v>44608</v>
          </cell>
        </row>
        <row r="208">
          <cell r="B208">
            <v>44609</v>
          </cell>
        </row>
        <row r="209">
          <cell r="B209">
            <v>44610</v>
          </cell>
        </row>
        <row r="210">
          <cell r="B210">
            <v>44613</v>
          </cell>
        </row>
        <row r="211">
          <cell r="B211">
            <v>44614</v>
          </cell>
        </row>
        <row r="212">
          <cell r="B212">
            <v>44615</v>
          </cell>
        </row>
        <row r="213">
          <cell r="B213">
            <v>44616</v>
          </cell>
        </row>
        <row r="214">
          <cell r="B214">
            <v>44617</v>
          </cell>
        </row>
        <row r="215">
          <cell r="B215">
            <v>44620</v>
          </cell>
        </row>
        <row r="216">
          <cell r="B216">
            <v>44621</v>
          </cell>
        </row>
        <row r="217">
          <cell r="B217">
            <v>44622</v>
          </cell>
        </row>
        <row r="218">
          <cell r="B218">
            <v>44623</v>
          </cell>
        </row>
        <row r="219">
          <cell r="B219">
            <v>44624</v>
          </cell>
        </row>
        <row r="220">
          <cell r="B220">
            <v>44627</v>
          </cell>
        </row>
        <row r="221">
          <cell r="B221">
            <v>44628</v>
          </cell>
        </row>
        <row r="222">
          <cell r="B222">
            <v>44629</v>
          </cell>
        </row>
        <row r="223">
          <cell r="B223">
            <v>44630</v>
          </cell>
        </row>
        <row r="224">
          <cell r="B224">
            <v>44631</v>
          </cell>
        </row>
        <row r="225">
          <cell r="B225">
            <v>44634</v>
          </cell>
        </row>
        <row r="226">
          <cell r="B226">
            <v>44635</v>
          </cell>
        </row>
        <row r="227">
          <cell r="B227">
            <v>44636</v>
          </cell>
        </row>
        <row r="228">
          <cell r="B228">
            <v>44637</v>
          </cell>
        </row>
        <row r="229">
          <cell r="B229">
            <v>44638</v>
          </cell>
        </row>
        <row r="230">
          <cell r="B230">
            <v>44641</v>
          </cell>
        </row>
        <row r="231">
          <cell r="B231">
            <v>44642</v>
          </cell>
        </row>
        <row r="232">
          <cell r="B232">
            <v>44643</v>
          </cell>
        </row>
        <row r="233">
          <cell r="B233">
            <v>44644</v>
          </cell>
        </row>
        <row r="234">
          <cell r="B234">
            <v>44645</v>
          </cell>
        </row>
        <row r="235">
          <cell r="B235">
            <v>44648</v>
          </cell>
        </row>
        <row r="236">
          <cell r="B236">
            <v>44649</v>
          </cell>
        </row>
        <row r="237">
          <cell r="B237">
            <v>44650</v>
          </cell>
        </row>
        <row r="238">
          <cell r="B238">
            <v>44651</v>
          </cell>
        </row>
        <row r="239">
          <cell r="B239">
            <v>44652</v>
          </cell>
        </row>
        <row r="240">
          <cell r="B240">
            <v>44655</v>
          </cell>
        </row>
        <row r="241">
          <cell r="B241">
            <v>44656</v>
          </cell>
        </row>
        <row r="242">
          <cell r="B242">
            <v>44657</v>
          </cell>
        </row>
        <row r="243">
          <cell r="B243">
            <v>44658</v>
          </cell>
        </row>
        <row r="244">
          <cell r="B244">
            <v>44659</v>
          </cell>
        </row>
        <row r="245">
          <cell r="B245">
            <v>44662</v>
          </cell>
        </row>
        <row r="246">
          <cell r="B246">
            <v>44663</v>
          </cell>
        </row>
        <row r="247">
          <cell r="B247">
            <v>44664</v>
          </cell>
        </row>
        <row r="248">
          <cell r="B248">
            <v>44665</v>
          </cell>
        </row>
        <row r="249">
          <cell r="B249">
            <v>44666</v>
          </cell>
        </row>
        <row r="250">
          <cell r="B250">
            <v>44669</v>
          </cell>
        </row>
        <row r="251">
          <cell r="B251">
            <v>44670</v>
          </cell>
        </row>
        <row r="252">
          <cell r="B252">
            <v>44671</v>
          </cell>
        </row>
        <row r="253">
          <cell r="B253">
            <v>44672</v>
          </cell>
        </row>
        <row r="254">
          <cell r="B254">
            <v>44673</v>
          </cell>
        </row>
        <row r="255">
          <cell r="B255">
            <v>44676</v>
          </cell>
        </row>
        <row r="256">
          <cell r="B256">
            <v>44677</v>
          </cell>
        </row>
        <row r="257">
          <cell r="B257">
            <v>44678</v>
          </cell>
        </row>
        <row r="258">
          <cell r="B258">
            <v>44679</v>
          </cell>
        </row>
        <row r="259">
          <cell r="B259">
            <v>44680</v>
          </cell>
        </row>
        <row r="260">
          <cell r="B260">
            <v>44683</v>
          </cell>
        </row>
        <row r="261">
          <cell r="B261">
            <v>44684</v>
          </cell>
        </row>
        <row r="262">
          <cell r="B262">
            <v>44685</v>
          </cell>
        </row>
        <row r="263">
          <cell r="B263">
            <v>44686</v>
          </cell>
        </row>
        <row r="264">
          <cell r="B264">
            <v>44687</v>
          </cell>
        </row>
        <row r="265">
          <cell r="B265">
            <v>44690</v>
          </cell>
        </row>
        <row r="266">
          <cell r="B266">
            <v>44691</v>
          </cell>
        </row>
        <row r="267">
          <cell r="B267">
            <v>44692</v>
          </cell>
        </row>
        <row r="268">
          <cell r="B268">
            <v>44693</v>
          </cell>
        </row>
        <row r="269">
          <cell r="B269">
            <v>44694</v>
          </cell>
        </row>
        <row r="270">
          <cell r="B270">
            <v>44697</v>
          </cell>
        </row>
        <row r="271">
          <cell r="B271">
            <v>44698</v>
          </cell>
        </row>
      </sheetData>
      <sheetData sheetId="2">
        <row r="3">
          <cell r="C3" t="str">
            <v>Código</v>
          </cell>
        </row>
        <row r="4">
          <cell r="C4" t="str">
            <v>RRRP3</v>
          </cell>
        </row>
        <row r="5">
          <cell r="C5" t="str">
            <v>ALPA4</v>
          </cell>
        </row>
        <row r="6">
          <cell r="C6" t="str">
            <v>ABEV3</v>
          </cell>
        </row>
        <row r="7">
          <cell r="C7" t="str">
            <v>AMER3</v>
          </cell>
        </row>
        <row r="8">
          <cell r="C8" t="str">
            <v>ASAI3</v>
          </cell>
        </row>
        <row r="9">
          <cell r="C9" t="str">
            <v>AZUL4</v>
          </cell>
        </row>
        <row r="10">
          <cell r="C10" t="str">
            <v>B3SA3</v>
          </cell>
        </row>
        <row r="11">
          <cell r="C11" t="str">
            <v>BIDI11</v>
          </cell>
        </row>
        <row r="12">
          <cell r="C12" t="str">
            <v>BPAN4</v>
          </cell>
        </row>
        <row r="13">
          <cell r="C13" t="str">
            <v>BBSE3</v>
          </cell>
        </row>
        <row r="14">
          <cell r="C14" t="str">
            <v>BRML3</v>
          </cell>
        </row>
        <row r="15">
          <cell r="C15" t="str">
            <v>BBDC3</v>
          </cell>
        </row>
        <row r="16">
          <cell r="C16" t="str">
            <v>BBDC4</v>
          </cell>
        </row>
        <row r="17">
          <cell r="C17" t="str">
            <v>BRAP4</v>
          </cell>
        </row>
        <row r="18">
          <cell r="C18" t="str">
            <v>BBAS3</v>
          </cell>
        </row>
        <row r="19">
          <cell r="C19" t="str">
            <v>BRKM5</v>
          </cell>
        </row>
        <row r="20">
          <cell r="C20" t="str">
            <v>BRFS3</v>
          </cell>
        </row>
        <row r="21">
          <cell r="C21" t="str">
            <v>BPAC11</v>
          </cell>
        </row>
        <row r="22">
          <cell r="C22" t="str">
            <v>CRFB3</v>
          </cell>
        </row>
        <row r="23">
          <cell r="C23" t="str">
            <v>CCRO3</v>
          </cell>
        </row>
        <row r="24">
          <cell r="C24" t="str">
            <v>CMIG4</v>
          </cell>
        </row>
        <row r="25">
          <cell r="C25" t="str">
            <v>CIEL3</v>
          </cell>
        </row>
        <row r="26">
          <cell r="C26" t="str">
            <v>COGN3</v>
          </cell>
        </row>
        <row r="27">
          <cell r="C27" t="str">
            <v>CPLE6</v>
          </cell>
        </row>
        <row r="28">
          <cell r="C28" t="str">
            <v>CSAN3</v>
          </cell>
        </row>
        <row r="29">
          <cell r="C29" t="str">
            <v>CPFE3</v>
          </cell>
        </row>
        <row r="30">
          <cell r="C30" t="str">
            <v>CMIN3</v>
          </cell>
        </row>
        <row r="31">
          <cell r="C31" t="str">
            <v>CVCB3</v>
          </cell>
        </row>
        <row r="32">
          <cell r="C32" t="str">
            <v>CYRE3</v>
          </cell>
        </row>
        <row r="33">
          <cell r="C33" t="str">
            <v>DXCO3</v>
          </cell>
        </row>
        <row r="34">
          <cell r="C34" t="str">
            <v>ECOR3</v>
          </cell>
        </row>
        <row r="35">
          <cell r="C35" t="str">
            <v>ELET3</v>
          </cell>
        </row>
        <row r="36">
          <cell r="C36" t="str">
            <v>ELET6</v>
          </cell>
        </row>
        <row r="37">
          <cell r="C37" t="str">
            <v>EMBR3</v>
          </cell>
        </row>
        <row r="38">
          <cell r="C38" t="str">
            <v>ENBR3</v>
          </cell>
        </row>
        <row r="39">
          <cell r="C39" t="str">
            <v>ENGI11</v>
          </cell>
        </row>
        <row r="40">
          <cell r="C40" t="str">
            <v>ENEV3</v>
          </cell>
        </row>
        <row r="41">
          <cell r="C41" t="str">
            <v>EGIE3</v>
          </cell>
        </row>
        <row r="42">
          <cell r="C42" t="str">
            <v>EQTL3</v>
          </cell>
        </row>
        <row r="43">
          <cell r="C43" t="str">
            <v>EZTC3</v>
          </cell>
        </row>
        <row r="44">
          <cell r="C44" t="str">
            <v>FLRY3</v>
          </cell>
        </row>
        <row r="45">
          <cell r="C45" t="str">
            <v>GGBR4</v>
          </cell>
        </row>
        <row r="46">
          <cell r="C46" t="str">
            <v>GOAU4</v>
          </cell>
        </row>
        <row r="47">
          <cell r="C47" t="str">
            <v>GOLL4</v>
          </cell>
        </row>
        <row r="48">
          <cell r="C48" t="str">
            <v>NTCO3</v>
          </cell>
        </row>
        <row r="49">
          <cell r="C49" t="str">
            <v>SOMA3</v>
          </cell>
        </row>
        <row r="50">
          <cell r="C50" t="str">
            <v>HAPV3</v>
          </cell>
        </row>
        <row r="51">
          <cell r="C51" t="str">
            <v>HYPE3</v>
          </cell>
        </row>
        <row r="52">
          <cell r="C52" t="str">
            <v>IGTI11</v>
          </cell>
        </row>
        <row r="53">
          <cell r="C53" t="str">
            <v>IRBR3</v>
          </cell>
        </row>
        <row r="54">
          <cell r="C54" t="str">
            <v>ITSA4</v>
          </cell>
        </row>
        <row r="55">
          <cell r="C55" t="str">
            <v>ITUB4</v>
          </cell>
        </row>
        <row r="56">
          <cell r="C56" t="str">
            <v>JBSS3</v>
          </cell>
        </row>
        <row r="57">
          <cell r="C57" t="str">
            <v>JHSF3</v>
          </cell>
        </row>
        <row r="58">
          <cell r="C58" t="str">
            <v>KLBN11</v>
          </cell>
        </row>
        <row r="59">
          <cell r="C59" t="str">
            <v>RENT3</v>
          </cell>
        </row>
        <row r="60">
          <cell r="C60" t="str">
            <v>LCAM3</v>
          </cell>
        </row>
        <row r="61">
          <cell r="C61" t="str">
            <v>LWSA3</v>
          </cell>
        </row>
        <row r="62">
          <cell r="C62" t="str">
            <v>LREN3</v>
          </cell>
        </row>
        <row r="63">
          <cell r="C63" t="str">
            <v>MGLU3</v>
          </cell>
        </row>
        <row r="64">
          <cell r="C64" t="str">
            <v>MRFG3</v>
          </cell>
        </row>
        <row r="65">
          <cell r="C65" t="str">
            <v>CASH3</v>
          </cell>
        </row>
        <row r="66">
          <cell r="C66" t="str">
            <v>BEEF3</v>
          </cell>
        </row>
        <row r="67">
          <cell r="C67" t="str">
            <v>MRVE3</v>
          </cell>
        </row>
        <row r="68">
          <cell r="C68" t="str">
            <v>MULT3</v>
          </cell>
        </row>
        <row r="69">
          <cell r="C69" t="str">
            <v>PCAR3</v>
          </cell>
        </row>
        <row r="70">
          <cell r="C70" t="str">
            <v>PETR3</v>
          </cell>
        </row>
        <row r="71">
          <cell r="C71" t="str">
            <v>PETR4</v>
          </cell>
        </row>
        <row r="72">
          <cell r="C72" t="str">
            <v>PRIO3</v>
          </cell>
        </row>
        <row r="73">
          <cell r="C73" t="str">
            <v>PETZ3</v>
          </cell>
        </row>
        <row r="74">
          <cell r="C74" t="str">
            <v>POSI3</v>
          </cell>
        </row>
        <row r="75">
          <cell r="C75" t="str">
            <v>QUAL3</v>
          </cell>
        </row>
        <row r="76">
          <cell r="C76" t="str">
            <v>RADL3</v>
          </cell>
        </row>
        <row r="77">
          <cell r="C77" t="str">
            <v>RDOR3</v>
          </cell>
        </row>
        <row r="78">
          <cell r="C78" t="str">
            <v>RAIL3</v>
          </cell>
        </row>
        <row r="79">
          <cell r="C79" t="str">
            <v>SBSP3</v>
          </cell>
        </row>
        <row r="80">
          <cell r="C80" t="str">
            <v>SANB11</v>
          </cell>
        </row>
        <row r="81">
          <cell r="C81" t="str">
            <v>CSNA3</v>
          </cell>
        </row>
        <row r="82">
          <cell r="C82" t="str">
            <v>SLCE3</v>
          </cell>
        </row>
        <row r="83">
          <cell r="C83" t="str">
            <v>SULA11</v>
          </cell>
        </row>
        <row r="84">
          <cell r="C84" t="str">
            <v>SUZB3</v>
          </cell>
        </row>
        <row r="85">
          <cell r="C85" t="str">
            <v>TAEE11</v>
          </cell>
        </row>
        <row r="86">
          <cell r="C86" t="str">
            <v>VIVT3</v>
          </cell>
        </row>
        <row r="87">
          <cell r="C87" t="str">
            <v>TIMS3</v>
          </cell>
        </row>
        <row r="88">
          <cell r="C88" t="str">
            <v>TOTS3</v>
          </cell>
        </row>
        <row r="89">
          <cell r="C89" t="str">
            <v>UGPA3</v>
          </cell>
        </row>
        <row r="90">
          <cell r="C90" t="str">
            <v>USIM5</v>
          </cell>
        </row>
        <row r="91">
          <cell r="C91" t="str">
            <v>VALE3</v>
          </cell>
        </row>
        <row r="92">
          <cell r="C92" t="str">
            <v>VIIA3</v>
          </cell>
        </row>
        <row r="93">
          <cell r="C93" t="str">
            <v>VBBR3</v>
          </cell>
        </row>
        <row r="94">
          <cell r="C94" t="str">
            <v>WEGE3</v>
          </cell>
        </row>
        <row r="95">
          <cell r="C95" t="str">
            <v>YDUQ3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0">
    <tabColor rgb="FF023A4A"/>
  </sheetPr>
  <dimension ref="B1:W48"/>
  <sheetViews>
    <sheetView showGridLines="0" tabSelected="1" zoomScale="80" zoomScaleNormal="80" workbookViewId="0"/>
  </sheetViews>
  <sheetFormatPr defaultRowHeight="14.4" x14ac:dyDescent="0.3"/>
  <cols>
    <col min="1" max="1" width="3" customWidth="1"/>
    <col min="2" max="2" width="20.88671875" style="4" customWidth="1"/>
    <col min="3" max="3" width="20.88671875" customWidth="1"/>
    <col min="4" max="5" width="20.88671875" style="9" customWidth="1"/>
    <col min="6" max="6" width="2.77734375" style="9" customWidth="1"/>
    <col min="7" max="11" width="17.6640625" style="9" customWidth="1"/>
    <col min="12" max="17" width="17.6640625" customWidth="1"/>
    <col min="18" max="19" width="11.77734375" bestFit="1" customWidth="1"/>
    <col min="20" max="21" width="26.21875" hidden="1" customWidth="1"/>
  </cols>
  <sheetData>
    <row r="1" spans="2:23" s="1" customFormat="1" ht="60" customHeight="1" x14ac:dyDescent="0.3">
      <c r="E1" s="24" t="s">
        <v>34</v>
      </c>
      <c r="G1" s="25"/>
      <c r="H1" s="25"/>
      <c r="I1" s="25"/>
      <c r="J1" s="25"/>
    </row>
    <row r="2" spans="2:23" s="1" customFormat="1" ht="16.05" customHeight="1" x14ac:dyDescent="0.3">
      <c r="B2" s="26" t="s">
        <v>5</v>
      </c>
      <c r="C2" s="27">
        <f>IF(C3="",_xll.ECONOMATICA("IBOV","DATE OF LAST QUOTE"),C3)</f>
        <v>45554</v>
      </c>
      <c r="D2" s="13" t="s">
        <v>35</v>
      </c>
      <c r="G2" s="10"/>
      <c r="H2" s="10"/>
      <c r="I2" s="10"/>
      <c r="J2" s="10"/>
      <c r="T2" s="16" t="s">
        <v>3</v>
      </c>
      <c r="U2" s="17" t="str">
        <f>_xll.ECONOMATICA(T3:T30,"NAME")</f>
        <v>Nome</v>
      </c>
    </row>
    <row r="3" spans="2:23" s="1" customFormat="1" ht="16.05" customHeight="1" x14ac:dyDescent="0.3">
      <c r="B3" s="28" t="s">
        <v>6</v>
      </c>
      <c r="C3" s="30"/>
      <c r="D3" s="13" t="s">
        <v>36</v>
      </c>
      <c r="G3" s="11"/>
      <c r="H3" s="11"/>
      <c r="I3" s="11"/>
      <c r="J3" s="11"/>
      <c r="K3" s="5"/>
      <c r="T3" s="18" t="s">
        <v>25</v>
      </c>
      <c r="U3" s="19" t="s">
        <v>25</v>
      </c>
    </row>
    <row r="4" spans="2:23" s="1" customFormat="1" ht="16.05" customHeight="1" x14ac:dyDescent="0.3">
      <c r="B4" s="29" t="s">
        <v>0</v>
      </c>
      <c r="C4" s="31" t="s">
        <v>4</v>
      </c>
      <c r="D4" s="14" t="s">
        <v>37</v>
      </c>
      <c r="E4"/>
      <c r="F4"/>
      <c r="G4"/>
      <c r="H4"/>
      <c r="I4"/>
      <c r="J4"/>
      <c r="K4" s="5"/>
      <c r="T4" s="20" t="s">
        <v>26</v>
      </c>
      <c r="U4" s="21" t="s">
        <v>28</v>
      </c>
    </row>
    <row r="5" spans="2:23" s="1" customFormat="1" ht="16.05" customHeight="1" x14ac:dyDescent="0.3">
      <c r="E5" s="14"/>
      <c r="F5" s="14"/>
      <c r="G5" s="14"/>
      <c r="H5" s="14"/>
      <c r="I5" s="14"/>
      <c r="J5" s="14"/>
      <c r="K5" s="14"/>
      <c r="P5" s="14"/>
      <c r="Q5" s="14"/>
      <c r="R5" s="14"/>
      <c r="T5" s="18" t="s">
        <v>27</v>
      </c>
      <c r="U5" s="19" t="s">
        <v>29</v>
      </c>
    </row>
    <row r="6" spans="2:23" s="1" customFormat="1" x14ac:dyDescent="0.3">
      <c r="B6" s="3"/>
      <c r="D6" s="7"/>
      <c r="E6" s="8"/>
      <c r="F6" s="9"/>
      <c r="G6" s="9"/>
      <c r="H6" s="9"/>
      <c r="I6" s="10"/>
      <c r="J6" s="10"/>
      <c r="K6" s="10"/>
      <c r="L6" s="2"/>
      <c r="T6" s="20"/>
      <c r="U6" s="21"/>
    </row>
    <row r="7" spans="2:23" s="1" customFormat="1" ht="16.2" thickBot="1" x14ac:dyDescent="0.35">
      <c r="B7" s="32" t="s">
        <v>7</v>
      </c>
      <c r="C7" s="33" t="str">
        <f>_xll.ECONOMATICA($B$8:$B$48,"Name")</f>
        <v>Nome</v>
      </c>
      <c r="D7" s="34" t="str">
        <f>_xll.ECONOMATICA($B$8:$B$48,"return",$C$4,$C$2,,,,,"false",,"Retorno (%)")</f>
        <v>Retorno (%)</v>
      </c>
      <c r="E7" s="35" t="str">
        <f>_xll.ECONOMATICA($B$8:$B$48,"volatility",$C$4,$C$2,,,,,"false",,"Volatilidade")</f>
        <v>Volatilidade</v>
      </c>
      <c r="F7" s="9"/>
      <c r="H7" s="9"/>
      <c r="J7" s="36" t="s">
        <v>2</v>
      </c>
      <c r="K7" s="36"/>
      <c r="L7" s="36"/>
      <c r="M7"/>
      <c r="N7"/>
      <c r="T7" s="18"/>
      <c r="U7" s="19"/>
    </row>
    <row r="8" spans="2:23" s="1" customFormat="1" ht="16.05" customHeight="1" thickTop="1" x14ac:dyDescent="0.3">
      <c r="B8" s="37" t="s">
        <v>14</v>
      </c>
      <c r="C8" s="40" t="s">
        <v>11</v>
      </c>
      <c r="D8" s="41">
        <v>-2.1464122371999999</v>
      </c>
      <c r="E8" s="42">
        <v>49.703728648999999</v>
      </c>
      <c r="F8" s="9"/>
      <c r="J8" s="57" t="s">
        <v>1</v>
      </c>
      <c r="K8" s="58" t="str">
        <f>"Retorno "&amp;$C$4</f>
        <v>Retorno 12M</v>
      </c>
      <c r="L8" s="59" t="str">
        <f>"Volatilidade "&amp;$C$4</f>
        <v>Volatilidade 12M</v>
      </c>
      <c r="T8" s="20"/>
      <c r="U8" s="21"/>
    </row>
    <row r="9" spans="2:23" s="1" customFormat="1" ht="15.6" x14ac:dyDescent="0.3">
      <c r="B9" s="53" t="s">
        <v>15</v>
      </c>
      <c r="C9" s="54" t="s">
        <v>11</v>
      </c>
      <c r="D9" s="55">
        <v>-0.53033918703000005</v>
      </c>
      <c r="E9" s="56">
        <v>33.163211994999998</v>
      </c>
      <c r="F9" s="9"/>
      <c r="I9" s="15" t="s">
        <v>39</v>
      </c>
      <c r="J9" s="60" t="s">
        <v>25</v>
      </c>
      <c r="K9" s="49">
        <f>_xll.ECONOMATICA($J$9,"return",$C$4,$C$2,,,,,"false",,"Retorno")</f>
        <v>28.571203546</v>
      </c>
      <c r="L9" s="50">
        <f>_xll.ECONOMATICA($J$9,"volatility",$C$4,$C$2,,,,,"false",,"Volatilidade")</f>
        <v>12.770748051</v>
      </c>
      <c r="T9" s="18"/>
      <c r="U9" s="19"/>
    </row>
    <row r="10" spans="2:23" s="1" customFormat="1" ht="15.6" x14ac:dyDescent="0.3">
      <c r="B10" s="38" t="s">
        <v>16</v>
      </c>
      <c r="C10" s="43" t="s">
        <v>10</v>
      </c>
      <c r="D10" s="44">
        <v>-25.423728814</v>
      </c>
      <c r="E10" s="45">
        <v>52.037702832999997</v>
      </c>
      <c r="F10" s="9"/>
      <c r="I10" s="15" t="s">
        <v>39</v>
      </c>
      <c r="J10" s="62" t="s">
        <v>26</v>
      </c>
      <c r="K10" s="63">
        <f>_xll.ECONOMATICA($J$10,"return",$C$4,$C$2,,,,,"false",,"Retorno")</f>
        <v>31.698565380000002</v>
      </c>
      <c r="L10" s="64">
        <f>_xll.ECONOMATICA($J$10,"volatility",$C$4,$C$2,,,,,"false",,"Volatilidade")</f>
        <v>17.950988418000001</v>
      </c>
      <c r="T10" s="20"/>
      <c r="U10" s="21"/>
    </row>
    <row r="11" spans="2:23" s="1" customFormat="1" ht="15.6" x14ac:dyDescent="0.3">
      <c r="B11" s="53" t="s">
        <v>17</v>
      </c>
      <c r="C11" s="54" t="s">
        <v>30</v>
      </c>
      <c r="D11" s="55">
        <v>136.41025640999999</v>
      </c>
      <c r="E11" s="56">
        <v>45.498602077000001</v>
      </c>
      <c r="F11" s="9"/>
      <c r="I11" s="15" t="s">
        <v>39</v>
      </c>
      <c r="J11" s="61" t="s">
        <v>38</v>
      </c>
      <c r="K11" s="51">
        <f>_xll.ECONOMATICA($J$11,"return",$C$4,$C$2,,,,,"false",,"Retorno")</f>
        <v>12.963459531</v>
      </c>
      <c r="L11" s="52">
        <f>_xll.ECONOMATICA($J$11,"volatility",$C$4,$C$2,,,,,"false",,"Volatilidade")</f>
        <v>12.791199637</v>
      </c>
      <c r="S11"/>
      <c r="T11" s="18"/>
      <c r="U11" s="19"/>
      <c r="V11" s="6"/>
    </row>
    <row r="12" spans="2:23" s="1" customFormat="1" ht="15.6" x14ac:dyDescent="0.3">
      <c r="B12" s="38" t="s">
        <v>18</v>
      </c>
      <c r="C12" s="43" t="s">
        <v>9</v>
      </c>
      <c r="D12" s="44">
        <v>22.467198351</v>
      </c>
      <c r="E12" s="45">
        <v>34.499125776</v>
      </c>
      <c r="F12" s="9"/>
      <c r="G12" s="9"/>
      <c r="H12" s="9"/>
      <c r="I12" s="10"/>
      <c r="J12" s="10"/>
      <c r="K12" s="10"/>
      <c r="S12"/>
      <c r="T12" s="20"/>
      <c r="U12" s="21"/>
      <c r="V12" s="6"/>
      <c r="W12" s="6"/>
    </row>
    <row r="13" spans="2:23" s="1" customFormat="1" ht="15.6" x14ac:dyDescent="0.3">
      <c r="B13" s="53" t="s">
        <v>19</v>
      </c>
      <c r="C13" s="54" t="s">
        <v>31</v>
      </c>
      <c r="D13" s="55">
        <v>-10.18680135</v>
      </c>
      <c r="E13" s="56">
        <v>35.237860462999997</v>
      </c>
      <c r="F13" s="9"/>
      <c r="G13" s="9"/>
      <c r="H13" s="9"/>
      <c r="I13" s="10"/>
      <c r="J13" s="10"/>
      <c r="K13" s="10"/>
      <c r="S13"/>
      <c r="T13" s="18"/>
      <c r="U13" s="19"/>
      <c r="V13" s="6"/>
    </row>
    <row r="14" spans="2:23" s="1" customFormat="1" ht="15.6" x14ac:dyDescent="0.3">
      <c r="B14" s="38" t="s">
        <v>20</v>
      </c>
      <c r="C14" s="43" t="s">
        <v>8</v>
      </c>
      <c r="D14" s="44">
        <v>-14.910054495000001</v>
      </c>
      <c r="E14" s="45">
        <v>26.296628952999999</v>
      </c>
      <c r="F14" s="9"/>
      <c r="G14" s="9"/>
      <c r="H14" s="9"/>
      <c r="I14" s="12"/>
      <c r="J14" s="10"/>
      <c r="K14" s="10"/>
      <c r="S14"/>
      <c r="T14" s="20"/>
      <c r="U14" s="21"/>
    </row>
    <row r="15" spans="2:23" s="1" customFormat="1" ht="15.6" x14ac:dyDescent="0.3">
      <c r="B15" s="53" t="s">
        <v>21</v>
      </c>
      <c r="C15" s="54" t="s">
        <v>13</v>
      </c>
      <c r="D15" s="55">
        <v>-14.696371459</v>
      </c>
      <c r="E15" s="56">
        <v>30.843374374</v>
      </c>
      <c r="F15" s="9"/>
      <c r="G15" s="9"/>
      <c r="H15" s="9"/>
      <c r="I15" s="10"/>
      <c r="J15" s="10"/>
      <c r="K15" s="10"/>
      <c r="S15"/>
      <c r="T15" s="18"/>
      <c r="U15" s="19"/>
    </row>
    <row r="16" spans="2:23" s="1" customFormat="1" ht="15.6" x14ac:dyDescent="0.3">
      <c r="B16" s="38" t="s">
        <v>22</v>
      </c>
      <c r="C16" s="43" t="s">
        <v>32</v>
      </c>
      <c r="D16" s="44"/>
      <c r="E16" s="45"/>
      <c r="F16" s="9"/>
      <c r="G16" s="9"/>
      <c r="H16" s="9"/>
      <c r="I16" s="10"/>
      <c r="J16" s="10"/>
      <c r="K16" s="10"/>
      <c r="S16"/>
      <c r="T16" s="20"/>
      <c r="U16" s="21"/>
    </row>
    <row r="17" spans="2:21" s="1" customFormat="1" ht="15.6" x14ac:dyDescent="0.3">
      <c r="B17" s="53" t="s">
        <v>23</v>
      </c>
      <c r="C17" s="54" t="s">
        <v>12</v>
      </c>
      <c r="D17" s="55">
        <v>29.261856035000001</v>
      </c>
      <c r="E17" s="56">
        <v>25.895182545000001</v>
      </c>
      <c r="F17" s="9"/>
      <c r="G17" s="9"/>
      <c r="H17" s="9"/>
      <c r="I17" s="10"/>
      <c r="J17" s="10"/>
      <c r="K17" s="10"/>
      <c r="S17"/>
      <c r="T17" s="18"/>
      <c r="U17" s="19"/>
    </row>
    <row r="18" spans="2:21" s="1" customFormat="1" ht="15.6" x14ac:dyDescent="0.3">
      <c r="B18" s="38" t="s">
        <v>24</v>
      </c>
      <c r="C18" s="43" t="s">
        <v>33</v>
      </c>
      <c r="D18" s="44"/>
      <c r="E18" s="45"/>
      <c r="F18" s="9"/>
      <c r="G18" s="9"/>
      <c r="H18" s="9"/>
      <c r="I18" s="10"/>
      <c r="J18" s="10"/>
      <c r="K18" s="10"/>
      <c r="S18"/>
      <c r="T18" s="20"/>
      <c r="U18" s="21"/>
    </row>
    <row r="19" spans="2:21" s="1" customFormat="1" ht="15.6" x14ac:dyDescent="0.3">
      <c r="B19" s="53"/>
      <c r="C19" s="54"/>
      <c r="D19" s="55"/>
      <c r="E19" s="56"/>
      <c r="F19" s="9"/>
      <c r="G19" s="9"/>
      <c r="H19" s="9"/>
      <c r="I19" s="10"/>
      <c r="J19" s="10"/>
      <c r="K19" s="10"/>
      <c r="T19" s="18"/>
      <c r="U19" s="19"/>
    </row>
    <row r="20" spans="2:21" s="1" customFormat="1" ht="15.6" x14ac:dyDescent="0.3">
      <c r="B20" s="38"/>
      <c r="C20" s="43"/>
      <c r="D20" s="44"/>
      <c r="E20" s="45"/>
      <c r="F20" s="9"/>
      <c r="G20" s="9"/>
      <c r="H20" s="9"/>
      <c r="I20" s="10"/>
      <c r="J20" s="10"/>
      <c r="K20" s="10"/>
      <c r="T20" s="20"/>
      <c r="U20" s="21"/>
    </row>
    <row r="21" spans="2:21" s="1" customFormat="1" ht="15.6" x14ac:dyDescent="0.3">
      <c r="B21" s="53"/>
      <c r="C21" s="54"/>
      <c r="D21" s="55"/>
      <c r="E21" s="56"/>
      <c r="F21" s="9"/>
      <c r="G21" s="9"/>
      <c r="H21" s="9"/>
      <c r="I21" s="10"/>
      <c r="J21" s="10"/>
      <c r="K21" s="10"/>
      <c r="T21" s="18"/>
      <c r="U21" s="19"/>
    </row>
    <row r="22" spans="2:21" s="1" customFormat="1" ht="15.6" x14ac:dyDescent="0.3">
      <c r="B22" s="38"/>
      <c r="C22" s="43"/>
      <c r="D22" s="44"/>
      <c r="E22" s="45"/>
      <c r="F22" s="9"/>
      <c r="G22" s="9"/>
      <c r="H22" s="9"/>
      <c r="I22" s="10"/>
      <c r="J22" s="10"/>
      <c r="K22" s="10"/>
      <c r="T22" s="20"/>
      <c r="U22" s="21"/>
    </row>
    <row r="23" spans="2:21" s="1" customFormat="1" ht="15.6" x14ac:dyDescent="0.3">
      <c r="B23" s="53"/>
      <c r="C23" s="54"/>
      <c r="D23" s="55"/>
      <c r="E23" s="56"/>
      <c r="F23" s="9"/>
      <c r="G23" s="9"/>
      <c r="H23" s="9"/>
      <c r="I23" s="10"/>
      <c r="J23" s="10"/>
      <c r="K23" s="10"/>
      <c r="T23" s="18"/>
      <c r="U23" s="19"/>
    </row>
    <row r="24" spans="2:21" s="1" customFormat="1" ht="15.6" x14ac:dyDescent="0.3">
      <c r="B24" s="38"/>
      <c r="C24" s="43"/>
      <c r="D24" s="44"/>
      <c r="E24" s="45"/>
      <c r="F24" s="9"/>
      <c r="G24" s="9"/>
      <c r="H24" s="9"/>
      <c r="I24" s="10"/>
      <c r="J24" s="10"/>
      <c r="K24" s="10"/>
      <c r="T24" s="20"/>
      <c r="U24" s="21"/>
    </row>
    <row r="25" spans="2:21" s="1" customFormat="1" ht="15.6" x14ac:dyDescent="0.3">
      <c r="B25" s="53"/>
      <c r="C25" s="54"/>
      <c r="D25" s="55"/>
      <c r="E25" s="56"/>
      <c r="F25" s="9"/>
      <c r="G25" s="9"/>
      <c r="H25" s="9"/>
      <c r="I25" s="10"/>
      <c r="J25" s="10"/>
      <c r="K25" s="10"/>
      <c r="T25" s="18"/>
      <c r="U25" s="19"/>
    </row>
    <row r="26" spans="2:21" s="1" customFormat="1" ht="15.6" x14ac:dyDescent="0.3">
      <c r="B26" s="38"/>
      <c r="C26" s="43"/>
      <c r="D26" s="44"/>
      <c r="E26" s="45"/>
      <c r="F26" s="9"/>
      <c r="G26" s="9"/>
      <c r="H26" s="9"/>
      <c r="I26" s="10"/>
      <c r="J26" s="10"/>
      <c r="K26" s="10"/>
      <c r="T26" s="20"/>
      <c r="U26" s="21"/>
    </row>
    <row r="27" spans="2:21" s="1" customFormat="1" ht="15.6" x14ac:dyDescent="0.3">
      <c r="B27" s="53"/>
      <c r="C27" s="54"/>
      <c r="D27" s="55"/>
      <c r="E27" s="56"/>
      <c r="F27" s="9"/>
      <c r="G27" s="9"/>
      <c r="H27" s="9"/>
      <c r="I27" s="10"/>
      <c r="J27" s="10"/>
      <c r="K27" s="10"/>
      <c r="T27" s="18"/>
      <c r="U27" s="19"/>
    </row>
    <row r="28" spans="2:21" s="1" customFormat="1" ht="15.6" x14ac:dyDescent="0.3">
      <c r="B28" s="38"/>
      <c r="C28" s="43"/>
      <c r="D28" s="44"/>
      <c r="E28" s="45"/>
      <c r="F28" s="9"/>
      <c r="G28" s="9"/>
      <c r="H28" s="9"/>
      <c r="I28" s="10"/>
      <c r="J28" s="10"/>
      <c r="K28" s="10"/>
      <c r="T28" s="22"/>
      <c r="U28" s="23"/>
    </row>
    <row r="29" spans="2:21" s="1" customFormat="1" ht="15.6" x14ac:dyDescent="0.3">
      <c r="B29" s="53"/>
      <c r="C29" s="54"/>
      <c r="D29" s="55"/>
      <c r="E29" s="56"/>
      <c r="F29" s="9"/>
      <c r="G29" s="9"/>
      <c r="H29" s="9"/>
      <c r="I29" s="10"/>
      <c r="J29" s="10"/>
      <c r="K29" s="10"/>
      <c r="T29" s="18"/>
      <c r="U29" s="19"/>
    </row>
    <row r="30" spans="2:21" s="1" customFormat="1" ht="15.6" x14ac:dyDescent="0.3">
      <c r="B30" s="38"/>
      <c r="C30" s="43"/>
      <c r="D30" s="44"/>
      <c r="E30" s="45"/>
      <c r="F30" s="9"/>
      <c r="G30" s="9"/>
      <c r="H30" s="9"/>
      <c r="I30" s="10"/>
      <c r="J30" s="10"/>
      <c r="K30" s="10"/>
      <c r="T30" s="22"/>
      <c r="U30" s="23"/>
    </row>
    <row r="31" spans="2:21" s="1" customFormat="1" ht="15.6" x14ac:dyDescent="0.3">
      <c r="B31" s="53"/>
      <c r="C31" s="54"/>
      <c r="D31" s="55"/>
      <c r="E31" s="56"/>
      <c r="F31" s="9"/>
      <c r="G31" s="9"/>
      <c r="H31" s="9"/>
      <c r="I31" s="10"/>
      <c r="J31" s="10"/>
      <c r="K31" s="10"/>
    </row>
    <row r="32" spans="2:21" s="1" customFormat="1" ht="15.6" x14ac:dyDescent="0.3">
      <c r="B32" s="38"/>
      <c r="C32" s="43"/>
      <c r="D32" s="44"/>
      <c r="E32" s="45"/>
      <c r="F32" s="9"/>
      <c r="G32" s="9"/>
      <c r="H32" s="9"/>
      <c r="I32" s="10"/>
      <c r="J32" s="10"/>
      <c r="K32" s="9"/>
    </row>
    <row r="33" spans="2:11" s="1" customFormat="1" ht="15.6" x14ac:dyDescent="0.3">
      <c r="B33" s="53"/>
      <c r="C33" s="54"/>
      <c r="D33" s="55"/>
      <c r="E33" s="56"/>
      <c r="F33" s="9"/>
      <c r="G33" s="9"/>
      <c r="H33" s="9"/>
      <c r="I33" s="10"/>
      <c r="J33" s="10"/>
      <c r="K33" s="10"/>
    </row>
    <row r="34" spans="2:11" s="1" customFormat="1" ht="15.6" x14ac:dyDescent="0.3">
      <c r="B34" s="38"/>
      <c r="C34" s="43"/>
      <c r="D34" s="44"/>
      <c r="E34" s="45"/>
      <c r="F34" s="9"/>
      <c r="G34" s="9"/>
      <c r="H34" s="9"/>
      <c r="I34" s="10"/>
      <c r="J34" s="10"/>
      <c r="K34" s="10"/>
    </row>
    <row r="35" spans="2:11" s="1" customFormat="1" ht="15.6" x14ac:dyDescent="0.3">
      <c r="B35" s="53"/>
      <c r="C35" s="54"/>
      <c r="D35" s="55"/>
      <c r="E35" s="56"/>
      <c r="F35" s="9"/>
      <c r="G35" s="9"/>
      <c r="H35" s="9"/>
      <c r="I35" s="10"/>
      <c r="J35" s="10"/>
      <c r="K35" s="10"/>
    </row>
    <row r="36" spans="2:11" s="1" customFormat="1" ht="15.6" x14ac:dyDescent="0.3">
      <c r="B36" s="38"/>
      <c r="C36" s="43"/>
      <c r="D36" s="44"/>
      <c r="E36" s="45"/>
      <c r="F36" s="9"/>
      <c r="G36" s="9"/>
      <c r="H36" s="9"/>
      <c r="I36" s="10"/>
      <c r="J36" s="10"/>
      <c r="K36" s="10"/>
    </row>
    <row r="37" spans="2:11" s="1" customFormat="1" ht="15.6" x14ac:dyDescent="0.3">
      <c r="B37" s="53"/>
      <c r="C37" s="54"/>
      <c r="D37" s="55"/>
      <c r="E37" s="56"/>
      <c r="F37" s="9"/>
      <c r="G37" s="9"/>
      <c r="H37" s="9"/>
      <c r="I37" s="10"/>
      <c r="J37" s="10"/>
      <c r="K37" s="10"/>
    </row>
    <row r="38" spans="2:11" s="1" customFormat="1" ht="15.6" x14ac:dyDescent="0.3">
      <c r="B38" s="38"/>
      <c r="C38" s="43"/>
      <c r="D38" s="44"/>
      <c r="E38" s="45"/>
      <c r="F38" s="9"/>
      <c r="G38" s="9"/>
      <c r="H38" s="9"/>
      <c r="I38" s="10"/>
      <c r="J38" s="10"/>
      <c r="K38" s="10"/>
    </row>
    <row r="39" spans="2:11" s="1" customFormat="1" ht="15.6" x14ac:dyDescent="0.3">
      <c r="B39" s="53"/>
      <c r="C39" s="54"/>
      <c r="D39" s="55"/>
      <c r="E39" s="56"/>
      <c r="F39" s="9"/>
      <c r="G39" s="9"/>
      <c r="H39" s="9"/>
      <c r="I39" s="10"/>
      <c r="J39" s="10"/>
      <c r="K39" s="10"/>
    </row>
    <row r="40" spans="2:11" s="1" customFormat="1" ht="15.6" x14ac:dyDescent="0.3">
      <c r="B40" s="38"/>
      <c r="C40" s="43"/>
      <c r="D40" s="44"/>
      <c r="E40" s="45"/>
      <c r="F40" s="9"/>
      <c r="G40" s="9"/>
      <c r="H40" s="9"/>
      <c r="I40" s="10"/>
      <c r="J40" s="10"/>
      <c r="K40" s="10"/>
    </row>
    <row r="41" spans="2:11" s="1" customFormat="1" ht="15.6" x14ac:dyDescent="0.3">
      <c r="B41" s="53"/>
      <c r="C41" s="54"/>
      <c r="D41" s="55"/>
      <c r="E41" s="56"/>
      <c r="F41" s="9"/>
      <c r="G41" s="9"/>
      <c r="H41" s="9"/>
      <c r="I41" s="10"/>
      <c r="J41" s="10"/>
      <c r="K41" s="10"/>
    </row>
    <row r="42" spans="2:11" s="1" customFormat="1" ht="15.6" x14ac:dyDescent="0.3">
      <c r="B42" s="38"/>
      <c r="C42" s="43"/>
      <c r="D42" s="44"/>
      <c r="E42" s="45"/>
      <c r="F42" s="9"/>
      <c r="G42" s="9"/>
      <c r="H42" s="9"/>
      <c r="I42" s="10"/>
      <c r="J42" s="10"/>
      <c r="K42" s="10"/>
    </row>
    <row r="43" spans="2:11" s="1" customFormat="1" ht="15.6" x14ac:dyDescent="0.3">
      <c r="B43" s="53"/>
      <c r="C43" s="54"/>
      <c r="D43" s="55"/>
      <c r="E43" s="56"/>
      <c r="F43" s="9"/>
      <c r="G43" s="9"/>
      <c r="H43" s="9"/>
      <c r="I43" s="10"/>
      <c r="J43" s="10"/>
      <c r="K43" s="10"/>
    </row>
    <row r="44" spans="2:11" s="1" customFormat="1" ht="15.6" x14ac:dyDescent="0.3">
      <c r="B44" s="38"/>
      <c r="C44" s="43"/>
      <c r="D44" s="44"/>
      <c r="E44" s="45"/>
      <c r="F44" s="9"/>
      <c r="G44" s="9"/>
      <c r="H44" s="9"/>
      <c r="I44" s="10"/>
      <c r="J44" s="10"/>
      <c r="K44" s="10"/>
    </row>
    <row r="45" spans="2:11" s="1" customFormat="1" ht="15.6" x14ac:dyDescent="0.3">
      <c r="B45" s="53"/>
      <c r="C45" s="54"/>
      <c r="D45" s="55"/>
      <c r="E45" s="56"/>
      <c r="F45" s="9"/>
      <c r="G45" s="9"/>
      <c r="H45" s="9"/>
      <c r="I45" s="10"/>
      <c r="J45" s="10"/>
      <c r="K45" s="10"/>
    </row>
    <row r="46" spans="2:11" s="1" customFormat="1" ht="15.6" x14ac:dyDescent="0.3">
      <c r="B46" s="38"/>
      <c r="C46" s="43"/>
      <c r="D46" s="44"/>
      <c r="E46" s="45"/>
      <c r="F46" s="9"/>
      <c r="G46" s="9"/>
      <c r="H46" s="9"/>
      <c r="I46" s="10"/>
      <c r="J46" s="10"/>
      <c r="K46" s="10"/>
    </row>
    <row r="47" spans="2:11" s="1" customFormat="1" ht="15.6" x14ac:dyDescent="0.3">
      <c r="B47" s="53"/>
      <c r="C47" s="54"/>
      <c r="D47" s="55"/>
      <c r="E47" s="56"/>
      <c r="F47" s="9"/>
      <c r="G47" s="9"/>
      <c r="H47" s="9"/>
      <c r="I47" s="10"/>
      <c r="J47" s="10"/>
      <c r="K47" s="10"/>
    </row>
    <row r="48" spans="2:11" s="1" customFormat="1" ht="15.6" x14ac:dyDescent="0.3">
      <c r="B48" s="39"/>
      <c r="C48" s="46"/>
      <c r="D48" s="47"/>
      <c r="E48" s="48"/>
      <c r="F48" s="9"/>
      <c r="G48" s="9"/>
      <c r="H48" s="9"/>
      <c r="I48" s="10"/>
      <c r="J48" s="10"/>
      <c r="K48" s="10"/>
    </row>
  </sheetData>
  <mergeCells count="1">
    <mergeCell ref="J7:L7"/>
  </mergeCells>
  <conditionalFormatting sqref="E1">
    <cfRule type="expression" dxfId="1" priority="1">
      <formula>OR($D$4="Volume",$D$4="Volume Médio",$D$4="Negócios Médio",$D$4="Negócios")</formula>
    </cfRule>
    <cfRule type="expression" dxfId="0" priority="2">
      <formula>$D$4="P/VPA Atual"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6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Risco e Retorno</vt:lpstr>
      <vt:lpstr>'Risco e Retorno'!Area_de_impressao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2018-11-13T12:34:45Z</cp:lastPrinted>
  <dcterms:created xsi:type="dcterms:W3CDTF">2018-09-20T17:36:10Z</dcterms:created>
  <dcterms:modified xsi:type="dcterms:W3CDTF">2024-09-20T16:12:39Z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1411313375</vt:lpwstr>
  </property>
  <property fmtid="{D5CDD505-2E9C-101B-9397-08002B2CF9AE}" pid="3" name="EcoUpdateMessage">
    <vt:lpwstr>2024/09/20-15:29:35</vt:lpwstr>
  </property>
  <property fmtid="{D5CDD505-2E9C-101B-9397-08002B2CF9AE}" pid="4" name="EcoUpdateStatus">
    <vt:lpwstr>2024-09-19=BRA:St,ME,Fd,TP;USA:St,ME;ARG:St,ME,Fd,TP;MEX:St,ME,Fd,TP;CHL:Fd;COL:St,ME;PER:St,ME;SAU:St|2022-10-17=USA:TP|2024-09-17=CHL:St,ME|2021-11-17=CHL:TP|2014-02-26=VEN:St|2002-11-08=JPN:St|2024-09-09=GBR:St,ME|2016-08-18=NNN:St|2024-09-16=COL:Fd|2024-09-18=PER:Fd,TP|2007-01-31=ESP:St|2003-01-29=CHN:St|2003-01-28=TWN:St|2003-01-30=HKG:St;KOR:St|2023-01-19=OTH:St|2024-06-30=PAN:St|2024-06-24=SAU:ME</vt:lpwstr>
  </property>
</Properties>
</file>