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30CC2CDD-BF57-4D6C-B92A-800647C936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esgo x Retorno" sheetId="1" r:id="rId1"/>
    <sheet name="Referencias Índices" sheetId="3" r:id="rId2"/>
    <sheet name="Referencias Acciones" sheetId="4" r:id="rId3"/>
  </sheets>
  <externalReferences>
    <externalReference r:id="rId4"/>
  </externalReferences>
  <definedNames>
    <definedName name="_ECO_RANGE_ID0a53dbddfbff41cb9ccde42c9f654a20" localSheetId="2" hidden="1">'Referencias Acciones'!$D$3:$D$219</definedName>
    <definedName name="_ECO_RANGE_ID0dca678581354ab39d64284f35bd80d1" localSheetId="1" hidden="1">'Referencias Índices'!$B$3:$B$31</definedName>
    <definedName name="_ECO_RANGE_ID5f182e54d3824824b92d7bc40dbdbb9a" localSheetId="1" hidden="1">'Referencias Índices'!$A$3:$A$31</definedName>
    <definedName name="_ECO_RANGE_ID6253c0aedfd74890b08943cf497e0fcc" localSheetId="2" hidden="1">'Referencias Acciones'!$A$3:$A$219</definedName>
    <definedName name="_ECO_RANGE_ID7229df83e7b64bbdb51170919e391f76" localSheetId="0" hidden="1">'Riesgo x Retorno'!$D$4:$D$43</definedName>
    <definedName name="_ECO_RANGE_ID897920e77c564c49ac17af35e38501cb" localSheetId="2" hidden="1">'Referencias Acciones'!$B$3:$B$219</definedName>
    <definedName name="_ECO_RANGE_ID89eee785951c481ead9f4e73da859d84" localSheetId="0" hidden="1">'Riesgo x Retorno'!$C$4:$C$43</definedName>
    <definedName name="_ECO_RANGE_IDec9718c1824a430ab5774499c8a21c34" localSheetId="2" hidden="1">'Referencias Acciones'!$C$3:$C$219</definedName>
    <definedName name="_xlnm.Print_Area" localSheetId="0">'Riesgo x Retorno'!$A$1:$Q$29</definedName>
    <definedName name="Codigos" localSheetId="1">OFFSET('[1]Risco e Retorno'!$C$7,0,0,COUNTA('[1]Risco e Retorno'!$C:$C)-4)</definedName>
    <definedName name="Codigos">OFFSET('Riesgo x Retorno'!$C$4,0,0,COUNTA('Riesgo x Retorno'!$C:$C)-4)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1" l="1"/>
  <c r="I26" i="1"/>
  <c r="I25" i="1"/>
  <c r="I5" i="1"/>
  <c r="D2" i="4"/>
  <c r="Q4" i="1"/>
  <c r="G4" i="1"/>
  <c r="C3" i="1"/>
  <c r="I4" i="1"/>
  <c r="C2" i="4"/>
  <c r="G6" i="1"/>
  <c r="H4" i="1"/>
  <c r="A2" i="3"/>
  <c r="H6" i="1"/>
  <c r="B2" i="3"/>
  <c r="B2" i="4"/>
  <c r="D3" i="1"/>
  <c r="H5" i="1"/>
  <c r="I6" i="1"/>
  <c r="A2" i="4"/>
  <c r="G5" i="1"/>
</calcChain>
</file>

<file path=xl/sharedStrings.xml><?xml version="1.0" encoding="utf-8"?>
<sst xmlns="http://schemas.openxmlformats.org/spreadsheetml/2006/main" count="977" uniqueCount="712">
  <si>
    <t>Código</t>
  </si>
  <si>
    <t>Retorno</t>
  </si>
  <si>
    <t>12M</t>
  </si>
  <si>
    <t>NUEVAPOLAR</t>
  </si>
  <si>
    <t>LTM</t>
  </si>
  <si>
    <t>CAP</t>
  </si>
  <si>
    <t>VAPORES</t>
  </si>
  <si>
    <t>ORO BLANCO</t>
  </si>
  <si>
    <t>ITAUCORP</t>
  </si>
  <si>
    <t>SQM-B</t>
  </si>
  <si>
    <t>PARAUCO</t>
  </si>
  <si>
    <t>RIPLEY</t>
  </si>
  <si>
    <t>ECL</t>
  </si>
  <si>
    <t>ILC</t>
  </si>
  <si>
    <t>MALLPLAZA</t>
  </si>
  <si>
    <t>SALFACORP</t>
  </si>
  <si>
    <t>FALABELLA</t>
  </si>
  <si>
    <t>ENELAM</t>
  </si>
  <si>
    <t>CENCOSUD</t>
  </si>
  <si>
    <t>ENTEL</t>
  </si>
  <si>
    <t>BSANTANDER</t>
  </si>
  <si>
    <t>AGUAS-A</t>
  </si>
  <si>
    <t>AESGENER</t>
  </si>
  <si>
    <t>SONDA</t>
  </si>
  <si>
    <t>CMPC</t>
  </si>
  <si>
    <t>COLBUN</t>
  </si>
  <si>
    <t>ANDINA-B</t>
  </si>
  <si>
    <t>CHILE</t>
  </si>
  <si>
    <t>COPEC</t>
  </si>
  <si>
    <t>IAM</t>
  </si>
  <si>
    <t>BCI</t>
  </si>
  <si>
    <t>CCU</t>
  </si>
  <si>
    <t>BESALCO</t>
  </si>
  <si>
    <t>MULTIFOODS</t>
  </si>
  <si>
    <t>CONCHATORO</t>
  </si>
  <si>
    <t>QUINENCO</t>
  </si>
  <si>
    <t>ENELCHILE</t>
  </si>
  <si>
    <t>SECURITY</t>
  </si>
  <si>
    <t>SMSAAM</t>
  </si>
  <si>
    <t>ANTARCHILE</t>
  </si>
  <si>
    <t>FORUS</t>
  </si>
  <si>
    <t>ENELGXCH</t>
  </si>
  <si>
    <t>SMU</t>
  </si>
  <si>
    <t>Djsi Chile</t>
  </si>
  <si>
    <t>Igpa</t>
  </si>
  <si>
    <t>Inter-10</t>
  </si>
  <si>
    <t>Ipsa</t>
  </si>
  <si>
    <t>S&amp;P Mila Pacific Alliance Select</t>
  </si>
  <si>
    <t>S&amp;P/Clx Igpa Midsmallcap</t>
  </si>
  <si>
    <t>Spclcrcp</t>
  </si>
  <si>
    <t>Spclfbcp</t>
  </si>
  <si>
    <t>Spclfecp</t>
  </si>
  <si>
    <t>Spclitcp</t>
  </si>
  <si>
    <t>Spclnrcp</t>
  </si>
  <si>
    <t>Spclutcp</t>
  </si>
  <si>
    <t>Spclx Discret</t>
  </si>
  <si>
    <t>Spclx Energy</t>
  </si>
  <si>
    <t>Spclx Financls</t>
  </si>
  <si>
    <t>Spclx Hlthcr</t>
  </si>
  <si>
    <t>Spclx Inds</t>
  </si>
  <si>
    <t>Spclx It</t>
  </si>
  <si>
    <t>Spclx Materls</t>
  </si>
  <si>
    <t>Spclx Re</t>
  </si>
  <si>
    <t>Spclx Staples</t>
  </si>
  <si>
    <t>Spclx Telecos</t>
  </si>
  <si>
    <t>Spclx Utils</t>
  </si>
  <si>
    <t>Spclxbcp</t>
  </si>
  <si>
    <t>Spclxdcp</t>
  </si>
  <si>
    <t>Spclxigl</t>
  </si>
  <si>
    <t>Spclxigm</t>
  </si>
  <si>
    <t>Spclxigs</t>
  </si>
  <si>
    <t>Spclxrcp</t>
  </si>
  <si>
    <t>Volatilidad</t>
  </si>
  <si>
    <t>SELECCIÓN DE BENCHMARK</t>
  </si>
  <si>
    <t>SELECCIÓN DE ACCIONES</t>
  </si>
  <si>
    <t>FECHA DE ÚLT. COTIZACIÓN</t>
  </si>
  <si>
    <t>FECHA DE PREFERENCIA</t>
  </si>
  <si>
    <t>PERIODO</t>
  </si>
  <si>
    <t>SELECCIONE EL PERIODO</t>
  </si>
  <si>
    <t>NO MODIFICAR</t>
  </si>
  <si>
    <t>DIGITE UNA FECHA. PUEDE TRABAJAR CON LA FECHA DE LA ÚLTIMA COTIZACIÓN; PARA ESO, DEJE ESTA CELDA EN BLANCO</t>
  </si>
  <si>
    <t>AFPCAPITAL&lt;XSGO&gt;</t>
  </si>
  <si>
    <t>A.F.P. Capital S.A.</t>
  </si>
  <si>
    <t>AFPCAPITAL</t>
  </si>
  <si>
    <t>Ord</t>
  </si>
  <si>
    <t>CUPRUM&lt;XSGO&gt;</t>
  </si>
  <si>
    <t>A.F.P. Cuprum S.A.</t>
  </si>
  <si>
    <t>CUPRUM</t>
  </si>
  <si>
    <t>HABITAT&lt;XSGO&gt;</t>
  </si>
  <si>
    <t>A.F.P. Habitat S.A.</t>
  </si>
  <si>
    <t>HABITAT</t>
  </si>
  <si>
    <t>PLANVITAL&lt;XSGO&gt;</t>
  </si>
  <si>
    <t>A.F.P. Planvital S.A.</t>
  </si>
  <si>
    <t>PLANVITAL</t>
  </si>
  <si>
    <t>PROVIDA&lt;XSGO&gt;</t>
  </si>
  <si>
    <t>A.F.P. Provida S.A.</t>
  </si>
  <si>
    <t>PROVIDA</t>
  </si>
  <si>
    <t>AESGENER&lt;XSGO&gt;</t>
  </si>
  <si>
    <t>Aes Gener S.A.</t>
  </si>
  <si>
    <t>AGUNSA&lt;XSGO&gt;</t>
  </si>
  <si>
    <t>Agencias Universales S.A.</t>
  </si>
  <si>
    <t>AGUNSA</t>
  </si>
  <si>
    <t>ANASAC&lt;XSGO&gt;</t>
  </si>
  <si>
    <t>Agricola Nacional S.A.C. E I.</t>
  </si>
  <si>
    <t>ANASAC</t>
  </si>
  <si>
    <t>AGUAS-A&lt;XSGO&gt;</t>
  </si>
  <si>
    <t>Aguas Andinas S.A.</t>
  </si>
  <si>
    <t>A</t>
  </si>
  <si>
    <t>AGUAS-B&lt;XSGO&gt;</t>
  </si>
  <si>
    <t>AGUAS-B</t>
  </si>
  <si>
    <t>B</t>
  </si>
  <si>
    <t>ALMENDRAL&lt;XSGO&gt;</t>
  </si>
  <si>
    <t>Almendral S.A.</t>
  </si>
  <si>
    <t>ALMENDRAL</t>
  </si>
  <si>
    <t>ANDACOR&lt;XSGO&gt;</t>
  </si>
  <si>
    <t>Andacor S.A.</t>
  </si>
  <si>
    <t>ANDACOR</t>
  </si>
  <si>
    <t>ANTARCHILE&lt;XSGO&gt;</t>
  </si>
  <si>
    <t>Antarchile S.A.</t>
  </si>
  <si>
    <t>AUSTRALIS&lt;XSGO&gt;</t>
  </si>
  <si>
    <t>Australis Seafoods S.A.</t>
  </si>
  <si>
    <t>AUSTRALIS</t>
  </si>
  <si>
    <t>ATSA&lt;XSGO&gt;</t>
  </si>
  <si>
    <t>Automovilismo Y Turismo S.A.</t>
  </si>
  <si>
    <t>ATSA</t>
  </si>
  <si>
    <t>AXXION&lt;XSGO&gt;</t>
  </si>
  <si>
    <t>Axxion S.A.</t>
  </si>
  <si>
    <t>AXXION</t>
  </si>
  <si>
    <t>AZUL AZUL&lt;XSGO&gt;</t>
  </si>
  <si>
    <t>Azul Azul S.A.</t>
  </si>
  <si>
    <t>AZUL AZUL</t>
  </si>
  <si>
    <t>CHILE&lt;XSGO&gt;</t>
  </si>
  <si>
    <t>Banco De Chile</t>
  </si>
  <si>
    <t>BCI&lt;XSGO&gt;</t>
  </si>
  <si>
    <t>Banco De Credito E Inversiones</t>
  </si>
  <si>
    <t>BINT&lt;XSGO&gt;</t>
  </si>
  <si>
    <t>Banco Internacional</t>
  </si>
  <si>
    <t>BINT</t>
  </si>
  <si>
    <t>ITAUCORP&lt;XSGO&gt;</t>
  </si>
  <si>
    <t>Banco Itau Corpbanca</t>
  </si>
  <si>
    <t>BSANTANDER&lt;XSGO&gt;</t>
  </si>
  <si>
    <t>Banco Santander-Chile</t>
  </si>
  <si>
    <t>BANMEDICA&lt;XSGO&gt;</t>
  </si>
  <si>
    <t>Banmedica S.A.</t>
  </si>
  <si>
    <t>BANMEDICA</t>
  </si>
  <si>
    <t>BANVIDA&lt;XSGO&gt;</t>
  </si>
  <si>
    <t>Banvida S.A.</t>
  </si>
  <si>
    <t>BANVIDA</t>
  </si>
  <si>
    <t>BESALCO&lt;XSGO&gt;</t>
  </si>
  <si>
    <t>Besalco S.A.</t>
  </si>
  <si>
    <t>BETLAN DOS&lt;XSGO&gt;</t>
  </si>
  <si>
    <t>Betlan Dos S.A.</t>
  </si>
  <si>
    <t>BETLAN DOS</t>
  </si>
  <si>
    <t>BICECORP&lt;XSGO&gt;</t>
  </si>
  <si>
    <t>Bicecorp S.A.</t>
  </si>
  <si>
    <t>BICECORP</t>
  </si>
  <si>
    <t>COLO COLO&lt;XSGO&gt;</t>
  </si>
  <si>
    <t>Blanco Y Negro S.A.</t>
  </si>
  <si>
    <t>COLO COLO</t>
  </si>
  <si>
    <t>BLUMAR&lt;XSGO&gt;</t>
  </si>
  <si>
    <t>Blumar S.A.</t>
  </si>
  <si>
    <t>BLUMAR</t>
  </si>
  <si>
    <t>BOLSASTGO&lt;XSGO&gt;</t>
  </si>
  <si>
    <t>Bolsa De Comercio De Santiago - Bolsa De Valores</t>
  </si>
  <si>
    <t>BOLSASTGO</t>
  </si>
  <si>
    <t>CAP&lt;XSGO&gt;</t>
  </si>
  <si>
    <t>Cap S.A.</t>
  </si>
  <si>
    <t>CAROZZI&lt;XSGO&gt;</t>
  </si>
  <si>
    <t>Carozzi S.A.</t>
  </si>
  <si>
    <t>CAROZZI</t>
  </si>
  <si>
    <t>CEM&lt;XSGO&gt;</t>
  </si>
  <si>
    <t>Cem S.A.</t>
  </si>
  <si>
    <t>CEM</t>
  </si>
  <si>
    <t>POLPAICO&lt;XSGO&gt;</t>
  </si>
  <si>
    <t>Cemento Polpaico S.A.</t>
  </si>
  <si>
    <t>POLPAICO</t>
  </si>
  <si>
    <t>CEMENTOS&lt;XSGO&gt;</t>
  </si>
  <si>
    <t>Cementos Bio Bio S.A.</t>
  </si>
  <si>
    <t>CEMENTOS</t>
  </si>
  <si>
    <t>CENCOSUD&lt;XSGO&gt;</t>
  </si>
  <si>
    <t>Cencosud S.A.</t>
  </si>
  <si>
    <t>CENCOSHOPP&lt;XSGO&gt;</t>
  </si>
  <si>
    <t>Cencosud Shopping S.A.</t>
  </si>
  <si>
    <t>CENCOSHOPP</t>
  </si>
  <si>
    <t>CGEGAS&lt;XSGO&gt;</t>
  </si>
  <si>
    <t>Cge Gas Natural S.A.</t>
  </si>
  <si>
    <t>CGEGAS</t>
  </si>
  <si>
    <t>CONSOGRAL&lt;XSGO&gt;</t>
  </si>
  <si>
    <t>Chilena Consolidada Seguros Generales S.A.</t>
  </si>
  <si>
    <t>CONSOGRAL</t>
  </si>
  <si>
    <t>CINTAC&lt;XSGO&gt;</t>
  </si>
  <si>
    <t>Cintac S.A.</t>
  </si>
  <si>
    <t>CINTAC</t>
  </si>
  <si>
    <t>LAS CONDES&lt;XSGO&gt;</t>
  </si>
  <si>
    <t>Clinica Las Condes S.A.</t>
  </si>
  <si>
    <t>LAS CONDES</t>
  </si>
  <si>
    <t>POLO&lt;XSGO&gt;</t>
  </si>
  <si>
    <t>Club De Polo Y Equitacion San Cristobal S.A.</t>
  </si>
  <si>
    <t>POLO</t>
  </si>
  <si>
    <t>ESPANOLVAL&lt;XSGO&gt;</t>
  </si>
  <si>
    <t>Club Español De Valparaiso S.A.</t>
  </si>
  <si>
    <t>ESPANOLVAL</t>
  </si>
  <si>
    <t>HIPICO&lt;XSGO&gt;</t>
  </si>
  <si>
    <t>Club Hipico De Santiago S.A.</t>
  </si>
  <si>
    <t>HIPICO</t>
  </si>
  <si>
    <t>EMBONOR-A&lt;XSGO&gt;</t>
  </si>
  <si>
    <t>Coca Cola Embonor S.A.</t>
  </si>
  <si>
    <t>EMBONOR-A</t>
  </si>
  <si>
    <t>EMBONOR-B&lt;XSGO&gt;</t>
  </si>
  <si>
    <t>EMBONOR-B</t>
  </si>
  <si>
    <t>COLBUN&lt;XSGO&gt;</t>
  </si>
  <si>
    <t>Colbun S.A.</t>
  </si>
  <si>
    <t>MARGARET'S&lt;XSGO&gt;</t>
  </si>
  <si>
    <t>Colegio Britanico St. Margaret</t>
  </si>
  <si>
    <t>MARGARET'S</t>
  </si>
  <si>
    <t>MAISONNETT&lt;XSGO&gt;</t>
  </si>
  <si>
    <t>Colegio La Maisonnette S.A.</t>
  </si>
  <si>
    <t>MAISONNETT</t>
  </si>
  <si>
    <t>UNESPA&lt;XSGO&gt;</t>
  </si>
  <si>
    <t>Comp Nac. De Seguros Generales Union Española S.A.</t>
  </si>
  <si>
    <t>UNESPA</t>
  </si>
  <si>
    <t>COPEVAL&lt;XSGO&gt;</t>
  </si>
  <si>
    <t>Compañia Agropecuaria Copeval S.A.</t>
  </si>
  <si>
    <t>COPEVAL</t>
  </si>
  <si>
    <t>CCU&lt;XSGO&gt;</t>
  </si>
  <si>
    <t>Compañia Cervecerias Unidas S.A.</t>
  </si>
  <si>
    <t>FOSFOROS&lt;XSGO&gt;</t>
  </si>
  <si>
    <t>Compañia Chilena De Fosforos S.A.</t>
  </si>
  <si>
    <t>FOSFOROS</t>
  </si>
  <si>
    <t>ESPANOLA&lt;XSGO&gt;</t>
  </si>
  <si>
    <t>Compañia De Inversiones La Española S.A.</t>
  </si>
  <si>
    <t>ESPANOLA</t>
  </si>
  <si>
    <t>LITORAL&lt;XSGO&gt;</t>
  </si>
  <si>
    <t>Compañia Electrica Del Litoral S.A.</t>
  </si>
  <si>
    <t>LITORAL</t>
  </si>
  <si>
    <t>ELECMETAL&lt;XSGO&gt;</t>
  </si>
  <si>
    <t>Compañia Electro Metalurgica S.A.</t>
  </si>
  <si>
    <t>ELECMETAL</t>
  </si>
  <si>
    <t>CGE&lt;XSGO&gt;</t>
  </si>
  <si>
    <t>Compañia General De Electricidad S.A.</t>
  </si>
  <si>
    <t>CGE</t>
  </si>
  <si>
    <t>VOLCAN&lt;XSGO&gt;</t>
  </si>
  <si>
    <t>Compañia Industrial El Volcan S.A.</t>
  </si>
  <si>
    <t>VOLCAN</t>
  </si>
  <si>
    <t>INTEROCEAN&lt;XSGO&gt;</t>
  </si>
  <si>
    <t>Compañia Maritima Chilena S.A.</t>
  </si>
  <si>
    <t>INTEROCEAN</t>
  </si>
  <si>
    <t>CAMANCHACA&lt;XSGO&gt;</t>
  </si>
  <si>
    <t>Compañia Pesquera Camanchaca S.A.</t>
  </si>
  <si>
    <t>CAMANCHACA</t>
  </si>
  <si>
    <t>VAPORES&lt;XSGO&gt;</t>
  </si>
  <si>
    <t>Compañia Sud Americana De Vapores S.A.</t>
  </si>
  <si>
    <t>CIC&lt;XSGO&gt;</t>
  </si>
  <si>
    <t>Compañias Cic S.A.</t>
  </si>
  <si>
    <t>CIC</t>
  </si>
  <si>
    <t>CVA&lt;XSGO&gt;</t>
  </si>
  <si>
    <t>Costa Verde Aeronautica S.A.</t>
  </si>
  <si>
    <t>CVA</t>
  </si>
  <si>
    <t>CRISTALES&lt;XSGO&gt;</t>
  </si>
  <si>
    <t>Cristalerias De Chile S.A.</t>
  </si>
  <si>
    <t>CRISTALES</t>
  </si>
  <si>
    <t>CRUZADOS&lt;XSGO&gt;</t>
  </si>
  <si>
    <t>Cruzados S.A.D.P.</t>
  </si>
  <si>
    <t>CRUZADOS</t>
  </si>
  <si>
    <t>DUNCANFOX&lt;XSGO&gt;</t>
  </si>
  <si>
    <t>Duncan Fox S.A.</t>
  </si>
  <si>
    <t>DUNCANFOX</t>
  </si>
  <si>
    <t>EISA&lt;XSGO&gt;</t>
  </si>
  <si>
    <t>Echeverria, Izquierdo S.A.</t>
  </si>
  <si>
    <t>EISA</t>
  </si>
  <si>
    <t>PUNTILLA&lt;XSGO&gt;</t>
  </si>
  <si>
    <t>Electrica Puntilla S.A.</t>
  </si>
  <si>
    <t>PUNTILLA</t>
  </si>
  <si>
    <t>ELUXSA&lt;XSGO&gt;</t>
  </si>
  <si>
    <t>Electrolux De Chile S.A.</t>
  </si>
  <si>
    <t>ELUXSA</t>
  </si>
  <si>
    <t>ANDINA-A&lt;XSGO&gt;</t>
  </si>
  <si>
    <t>Embotelladora Andina S.A.</t>
  </si>
  <si>
    <t>ANDINA-A</t>
  </si>
  <si>
    <t>ANDINA-B&lt;XSGO&gt;</t>
  </si>
  <si>
    <t>ESSAL-A&lt;XSGO&gt;</t>
  </si>
  <si>
    <t>Emp. De Serv. Sanitarios De Los Lagos S.A.</t>
  </si>
  <si>
    <t>ESSAL-A</t>
  </si>
  <si>
    <t>ESSAL-B&lt;XSGO&gt;</t>
  </si>
  <si>
    <t>ESSAL-B</t>
  </si>
  <si>
    <t>MOLLER&lt;XSGO&gt;</t>
  </si>
  <si>
    <t>Empresa Const Moller Y Perez Cotapos S.A.</t>
  </si>
  <si>
    <t>MOLLER</t>
  </si>
  <si>
    <t>EDELMAG&lt;XSGO&gt;</t>
  </si>
  <si>
    <t>Empresa Electrica De Magallanes S.A.</t>
  </si>
  <si>
    <t>EDELMAG</t>
  </si>
  <si>
    <t>PEHUENCHE&lt;XSGO&gt;</t>
  </si>
  <si>
    <t>Empresa Electrica Pehuenche S.A.</t>
  </si>
  <si>
    <t>PEHUENCHE</t>
  </si>
  <si>
    <t>ENTEL&lt;XSGO&gt;</t>
  </si>
  <si>
    <t>Empresa Nacional De Telecomunicaciones S.A.</t>
  </si>
  <si>
    <t>EPERVA&lt;XSGO&gt;</t>
  </si>
  <si>
    <t>Empresa Pesquera Eperva S.A.</t>
  </si>
  <si>
    <t>EPERVA</t>
  </si>
  <si>
    <t>AQUACHILE&lt;XSGO&gt;</t>
  </si>
  <si>
    <t>Empresas Aquachile S.A.</t>
  </si>
  <si>
    <t>AQUACHILE</t>
  </si>
  <si>
    <t>HORNOS&lt;XSGO&gt;</t>
  </si>
  <si>
    <t>Empresas Cabo De Hornos S.A.</t>
  </si>
  <si>
    <t>HORNOS</t>
  </si>
  <si>
    <t>CMPC&lt;XSGO&gt;</t>
  </si>
  <si>
    <t>Empresas Cmpc S.A.</t>
  </si>
  <si>
    <t>COPEC&lt;XSGO&gt;</t>
  </si>
  <si>
    <t>Empresas Copec S.A.</t>
  </si>
  <si>
    <t>HITES&lt;XSGO&gt;</t>
  </si>
  <si>
    <t>Empresas Hites S.A.</t>
  </si>
  <si>
    <t>HITES</t>
  </si>
  <si>
    <t>IANSA&lt;XSGO&gt;</t>
  </si>
  <si>
    <t>Empresas Iansa S.A.</t>
  </si>
  <si>
    <t>IANSA</t>
  </si>
  <si>
    <t>NUEVAPOLAR&lt;XSGO&gt;</t>
  </si>
  <si>
    <t>Empresas La Polar S.A.</t>
  </si>
  <si>
    <t>LIPIGAS&lt;XSGO&gt;</t>
  </si>
  <si>
    <t>Empresas Lipigas S.A.</t>
  </si>
  <si>
    <t>LIPIGAS</t>
  </si>
  <si>
    <t>TRICOT&lt;XSGO&gt;</t>
  </si>
  <si>
    <t>Empresas Tricot S.A.</t>
  </si>
  <si>
    <t>TRICOT</t>
  </si>
  <si>
    <t>ENAEX&lt;XSGO&gt;</t>
  </si>
  <si>
    <t>Enaex S.A.</t>
  </si>
  <si>
    <t>ENAEX</t>
  </si>
  <si>
    <t>ENELAM&lt;XSGO&gt;</t>
  </si>
  <si>
    <t>Enel Americas S.A.</t>
  </si>
  <si>
    <t>ENELCHILE&lt;XSGO&gt;</t>
  </si>
  <si>
    <t>Enel Chile S.A.</t>
  </si>
  <si>
    <t>ENELDXCH&lt;XSGO&gt;</t>
  </si>
  <si>
    <t>Enel Distribucion Chile S.A.</t>
  </si>
  <si>
    <t>ENELDXCH</t>
  </si>
  <si>
    <t>ENELGXCH&lt;XSGO&gt;</t>
  </si>
  <si>
    <t>Enel Generacion Chile S.A.</t>
  </si>
  <si>
    <t>CASABLANCA&lt;XSGO&gt;</t>
  </si>
  <si>
    <t>Energia De Casablanca S.A.</t>
  </si>
  <si>
    <t>CASABLANCA</t>
  </si>
  <si>
    <t>ENLASA&lt;XSGO&gt;</t>
  </si>
  <si>
    <t>Energia Latina S.A.</t>
  </si>
  <si>
    <t>ENLASA</t>
  </si>
  <si>
    <t>ECL&lt;XSGO&gt;</t>
  </si>
  <si>
    <t>Engie Energia Chile S.A.</t>
  </si>
  <si>
    <t>Enjoy&lt;XSGO&gt;</t>
  </si>
  <si>
    <t>Enjoy S.A.</t>
  </si>
  <si>
    <t>Enjoy</t>
  </si>
  <si>
    <t>EDELPA&lt;XSGO&gt;</t>
  </si>
  <si>
    <t>Envases Del Pacifico S.A.</t>
  </si>
  <si>
    <t>EDELPA</t>
  </si>
  <si>
    <t>ESSBIO-A&lt;XSGO&gt;</t>
  </si>
  <si>
    <t>Essbio S.A.</t>
  </si>
  <si>
    <t>ESSBIO-A</t>
  </si>
  <si>
    <t>ESSBIO-B&lt;XSGO&gt;</t>
  </si>
  <si>
    <t>ESSBIO-B</t>
  </si>
  <si>
    <t>ESSBIO-C&lt;XSGO&gt;</t>
  </si>
  <si>
    <t>ESSBIO-C</t>
  </si>
  <si>
    <t>C</t>
  </si>
  <si>
    <t>OXIQUIM&lt;XSGO&gt;</t>
  </si>
  <si>
    <t>Estab Industriales Quimicos Oxiquim S.A.</t>
  </si>
  <si>
    <t>OXIQUIM</t>
  </si>
  <si>
    <t>ESVAL-A&lt;XSGO&gt;</t>
  </si>
  <si>
    <t>Esval S.A.</t>
  </si>
  <si>
    <t>ESVAL-A</t>
  </si>
  <si>
    <t>ESVAL-B&lt;XSGO&gt;</t>
  </si>
  <si>
    <t>ESVAL-B</t>
  </si>
  <si>
    <t>ESVAL-C&lt;XSGO&gt;</t>
  </si>
  <si>
    <t>ESVAL-C</t>
  </si>
  <si>
    <t>FALABELLA&lt;XSGO&gt;</t>
  </si>
  <si>
    <t>Falabella S.A.</t>
  </si>
  <si>
    <t>FERIAOSOR&lt;XSGO&gt;</t>
  </si>
  <si>
    <t>Feria De Osorno S.A.</t>
  </si>
  <si>
    <t>FERIAOSOR</t>
  </si>
  <si>
    <t>FEPASA&lt;XSGO&gt;</t>
  </si>
  <si>
    <t>Ferrocarril Del Pacifico S.A.</t>
  </si>
  <si>
    <t>FEPASA</t>
  </si>
  <si>
    <t>PASUR&lt;XSGO&gt;</t>
  </si>
  <si>
    <t>Forestal Const. Y Com. Del Pacifico Sur S.A.</t>
  </si>
  <si>
    <t>PASUR</t>
  </si>
  <si>
    <t>FORUS&lt;XSGO&gt;</t>
  </si>
  <si>
    <t>Forus S.A.</t>
  </si>
  <si>
    <t>VICONTO&lt;XSGO&gt;</t>
  </si>
  <si>
    <t>Fruticola Viconto S.A.</t>
  </si>
  <si>
    <t>VICONTO</t>
  </si>
  <si>
    <t>GASCO&lt;XSGO&gt;</t>
  </si>
  <si>
    <t>Gasco S.A.</t>
  </si>
  <si>
    <t>GASCO</t>
  </si>
  <si>
    <t>GRANADILLA&lt;XSGO&gt;</t>
  </si>
  <si>
    <t>Granadilla Country Club S.A.</t>
  </si>
  <si>
    <t>GRANADILLA</t>
  </si>
  <si>
    <t>NAVIERA&lt;XSGO&gt;</t>
  </si>
  <si>
    <t>Grupo Empresas Navieras S.A.</t>
  </si>
  <si>
    <t>NAVIERA</t>
  </si>
  <si>
    <t>SECURITY&lt;XSGO&gt;</t>
  </si>
  <si>
    <t>Grupo Security S.A.</t>
  </si>
  <si>
    <t>HIPERMARC&lt;XSGO&gt;</t>
  </si>
  <si>
    <t>Hipermarc S.A.</t>
  </si>
  <si>
    <t>HIPERMARC</t>
  </si>
  <si>
    <t>HF&lt;XSGO&gt;</t>
  </si>
  <si>
    <t>Hortifrut S.A.</t>
  </si>
  <si>
    <t>HF</t>
  </si>
  <si>
    <t>HWM&lt;XSGO&gt;</t>
  </si>
  <si>
    <t>Howmet Aerospace Inc.</t>
  </si>
  <si>
    <t>HWM</t>
  </si>
  <si>
    <t>INFODEMA&lt;XSGO&gt;</t>
  </si>
  <si>
    <t>Infodema S. A.</t>
  </si>
  <si>
    <t>INFODEMA</t>
  </si>
  <si>
    <t>INGEVEC&lt;XSGO&gt;</t>
  </si>
  <si>
    <t>Ingevec S.A.</t>
  </si>
  <si>
    <t>INGEVEC</t>
  </si>
  <si>
    <t>ESTACIONAM&lt;XSGO&gt;</t>
  </si>
  <si>
    <t>Inmob. Central De Estacionamientos Agustinas S.A.</t>
  </si>
  <si>
    <t>ESTACIONAM</t>
  </si>
  <si>
    <t>CLUBCAMPO&lt;XSGO&gt;</t>
  </si>
  <si>
    <t>Inmobiliaria Club De Campo S.A.</t>
  </si>
  <si>
    <t>CLUBCAMPO</t>
  </si>
  <si>
    <t>MANQUEHUE&lt;XSGO&gt;</t>
  </si>
  <si>
    <t>Inmobiliaria Manquehue S.A.</t>
  </si>
  <si>
    <t>MANQUEHUE</t>
  </si>
  <si>
    <t>ISANPA&lt;XSGO&gt;</t>
  </si>
  <si>
    <t>Inmobiliaria San Patricio S.A.</t>
  </si>
  <si>
    <t>ISANPA</t>
  </si>
  <si>
    <t>SIXTERRA&lt;XSGO&gt;</t>
  </si>
  <si>
    <t>Inmobiliaria Sixterra S.A.</t>
  </si>
  <si>
    <t>SIXTERRA</t>
  </si>
  <si>
    <t>STADITALIA&lt;XSGO&gt;</t>
  </si>
  <si>
    <t>Inmobiliaria Stadio Italiano S.A.</t>
  </si>
  <si>
    <t>STADITALIA</t>
  </si>
  <si>
    <t>YUGOSLAVA&lt;XSGO&gt;</t>
  </si>
  <si>
    <t>Inmobiliaria Yugoslava Sociedad Anonima</t>
  </si>
  <si>
    <t>YUGOSLAVA</t>
  </si>
  <si>
    <t>INDISA&lt;XSGO&gt;</t>
  </si>
  <si>
    <t>Instituto De Diagnostico S.A.</t>
  </si>
  <si>
    <t>INDISA</t>
  </si>
  <si>
    <t>INTASA&lt;XSGO&gt;</t>
  </si>
  <si>
    <t>Intasa S.A.</t>
  </si>
  <si>
    <t>INTASA</t>
  </si>
  <si>
    <t>INVERCAP&lt;XSGO&gt;</t>
  </si>
  <si>
    <t>Invercap S.A.</t>
  </si>
  <si>
    <t>INVERCAP</t>
  </si>
  <si>
    <t>INVERMAR&lt;XSGO&gt;</t>
  </si>
  <si>
    <t>Invermar S.A.</t>
  </si>
  <si>
    <t>INVERMAR</t>
  </si>
  <si>
    <t>INVERNOVA&lt;XSGO&gt;</t>
  </si>
  <si>
    <t>Invernova S.A.</t>
  </si>
  <si>
    <t>INVERNOVA</t>
  </si>
  <si>
    <t>IACSA&lt;XSGO&gt;</t>
  </si>
  <si>
    <t>Inversiones Agricolas Y Comerciales S.A.</t>
  </si>
  <si>
    <t>IACSA</t>
  </si>
  <si>
    <t>IAM&lt;XSGO&gt;</t>
  </si>
  <si>
    <t>Inversiones Aguas Metropolitanas S.A.</t>
  </si>
  <si>
    <t>COVADONGA&lt;XSGO&gt;</t>
  </si>
  <si>
    <t>Inversiones Covadonga S.A.</t>
  </si>
  <si>
    <t>COVADONGA</t>
  </si>
  <si>
    <t>ILC&lt;XSGO&gt;</t>
  </si>
  <si>
    <t>Inversiones La Construccion S.A.</t>
  </si>
  <si>
    <t>NUEVAREG&lt;XSGO&gt;</t>
  </si>
  <si>
    <t>Inversiones Nueva Region S.A.</t>
  </si>
  <si>
    <t>NUEVAREG</t>
  </si>
  <si>
    <t>SIEMEL&lt;XSGO&gt;</t>
  </si>
  <si>
    <t>Inversiones Siemel S.A.</t>
  </si>
  <si>
    <t>SIEMEL</t>
  </si>
  <si>
    <t>TRICAHUE&lt;XSGO&gt;</t>
  </si>
  <si>
    <t>Inversiones Tricahue S.A.</t>
  </si>
  <si>
    <t>TRICAHUE</t>
  </si>
  <si>
    <t>INVIESPA&lt;XSGO&gt;</t>
  </si>
  <si>
    <t>Inversiones Union Española S.A.</t>
  </si>
  <si>
    <t>INVIESPA</t>
  </si>
  <si>
    <t>INVERFOODS&lt;XSGO&gt;</t>
  </si>
  <si>
    <t>Invertec Foods S.A.</t>
  </si>
  <si>
    <t>INVERFOODS</t>
  </si>
  <si>
    <t>INVEXANS&lt;XSGO&gt;</t>
  </si>
  <si>
    <t>Invexans S.A.</t>
  </si>
  <si>
    <t>INVEXANS</t>
  </si>
  <si>
    <t>IPAL&lt;XSGO&gt;</t>
  </si>
  <si>
    <t>Ipal S.A.</t>
  </si>
  <si>
    <t>IPAL</t>
  </si>
  <si>
    <t>LTM&lt;XSGO&gt;</t>
  </si>
  <si>
    <t>Latam Airlines Group S.A.</t>
  </si>
  <si>
    <t>MARBELLACC&lt;XSGO&gt;</t>
  </si>
  <si>
    <t>Marbella Country Club S.A.</t>
  </si>
  <si>
    <t>MARBELLACC</t>
  </si>
  <si>
    <t>MARINSA&lt;XSGO&gt;</t>
  </si>
  <si>
    <t>Maritima De Inversiones S.A.</t>
  </si>
  <si>
    <t>MARINSA</t>
  </si>
  <si>
    <t>MASISA&lt;XSGO&gt;</t>
  </si>
  <si>
    <t>Masisa S.A.</t>
  </si>
  <si>
    <t>MASISA</t>
  </si>
  <si>
    <t>MELON&lt;XSGO&gt;</t>
  </si>
  <si>
    <t>Melon S.A.</t>
  </si>
  <si>
    <t>MELON</t>
  </si>
  <si>
    <t>MINERA&lt;XSGO&gt;</t>
  </si>
  <si>
    <t>Minera Valparaiso S.A.</t>
  </si>
  <si>
    <t>MINERA</t>
  </si>
  <si>
    <t>MOLYMET&lt;XSGO&gt;</t>
  </si>
  <si>
    <t>Molibdenos Y Metales S. A.</t>
  </si>
  <si>
    <t>MOLYMET</t>
  </si>
  <si>
    <t>MS&lt;XSGO&gt;</t>
  </si>
  <si>
    <t>Morgan Stanley</t>
  </si>
  <si>
    <t>MS</t>
  </si>
  <si>
    <t>MUELLES&lt;XSGO&gt;</t>
  </si>
  <si>
    <t>Muelles De Penco S.A.</t>
  </si>
  <si>
    <t>MUELLES</t>
  </si>
  <si>
    <t>MULTIFOODS&lt;XSGO&gt;</t>
  </si>
  <si>
    <t>Multiexport Foods S.A.</t>
  </si>
  <si>
    <t>NAVARINO&lt;XSGO&gt;</t>
  </si>
  <si>
    <t>Navarino S.A.</t>
  </si>
  <si>
    <t>NAVARINO</t>
  </si>
  <si>
    <t>NIBSA&lt;XSGO&gt;</t>
  </si>
  <si>
    <t>Nibsa S.A.</t>
  </si>
  <si>
    <t>NIBSA</t>
  </si>
  <si>
    <t>NITRATOS&lt;XSGO&gt;</t>
  </si>
  <si>
    <t>Nitratos De Chile S.A.</t>
  </si>
  <si>
    <t>NITRATOS</t>
  </si>
  <si>
    <t>NORTEGRAN&lt;XSGO&gt;</t>
  </si>
  <si>
    <t>Norte Grande S.A.</t>
  </si>
  <si>
    <t>NORTEGRAN</t>
  </si>
  <si>
    <t>OLDBOYS&lt;XSGO&gt;</t>
  </si>
  <si>
    <t>Old Grangonian Club S.A.</t>
  </si>
  <si>
    <t>OLDBOYS</t>
  </si>
  <si>
    <t>PARAUCO&lt;XSGO&gt;</t>
  </si>
  <si>
    <t>Parque Arauco S.A.</t>
  </si>
  <si>
    <t>PAZ&lt;XSGO&gt;</t>
  </si>
  <si>
    <t>Paz Corp S.A.</t>
  </si>
  <si>
    <t>PAZ</t>
  </si>
  <si>
    <t>PPXCL&lt;XSGO&gt;</t>
  </si>
  <si>
    <t>Peruvian Precious Metals Corp</t>
  </si>
  <si>
    <t>PPXCL</t>
  </si>
  <si>
    <t>MALLPLAZA&lt;XSGO&gt;</t>
  </si>
  <si>
    <t>Plaza S.A.</t>
  </si>
  <si>
    <t>FROWARD&lt;XSGO&gt;</t>
  </si>
  <si>
    <t>Portuaria Cabo Froward S.A.</t>
  </si>
  <si>
    <t>FROWARD</t>
  </si>
  <si>
    <t>POTASIOS-A&lt;XSGO&gt;</t>
  </si>
  <si>
    <t>Potasios De Chile S.A.</t>
  </si>
  <si>
    <t>POTASIOS-A</t>
  </si>
  <si>
    <t>POTASIOS-B&lt;XSGO&gt;</t>
  </si>
  <si>
    <t>POTASIOS-B</t>
  </si>
  <si>
    <t>COUNTRY-A&lt;XSGO&gt;</t>
  </si>
  <si>
    <t>Prince Of Wales Country Club S.A. Inmobiliaria</t>
  </si>
  <si>
    <t>COUNTRY-A</t>
  </si>
  <si>
    <t>COUNTRY-B&lt;XSGO&gt;</t>
  </si>
  <si>
    <t>COUNTRY-B</t>
  </si>
  <si>
    <t>COUNTRY-P&lt;XSGO&gt;</t>
  </si>
  <si>
    <t>COUNTRY-P</t>
  </si>
  <si>
    <t>P</t>
  </si>
  <si>
    <t>VENTANAS&lt;XSGO&gt;</t>
  </si>
  <si>
    <t>Puerto Ventanas S.A.</t>
  </si>
  <si>
    <t>VENTANAS</t>
  </si>
  <si>
    <t>PUERTO&lt;XSGO&gt;</t>
  </si>
  <si>
    <t>Puertos Y Logistica S.A.</t>
  </si>
  <si>
    <t>PUERTO</t>
  </si>
  <si>
    <t>QUEMCHI&lt;XSGO&gt;</t>
  </si>
  <si>
    <t>Quemchi S.A.</t>
  </si>
  <si>
    <t>QUEMCHI</t>
  </si>
  <si>
    <t>QUILICURA&lt;XSGO&gt;</t>
  </si>
  <si>
    <t>Quilicura S.A.</t>
  </si>
  <si>
    <t>QUILICURA</t>
  </si>
  <si>
    <t>QUINENCO&lt;XSGO&gt;</t>
  </si>
  <si>
    <t>Quiñenco S.A.</t>
  </si>
  <si>
    <t>RTX&lt;XSGO&gt;</t>
  </si>
  <si>
    <t>Raytheon Technologies Corp.</t>
  </si>
  <si>
    <t>RTX</t>
  </si>
  <si>
    <t>REBRISA-A&lt;XSGO&gt;</t>
  </si>
  <si>
    <t>Rebrisa S.A.</t>
  </si>
  <si>
    <t>REBRISA-A</t>
  </si>
  <si>
    <t>REBRISA-B&lt;XSGO&gt;</t>
  </si>
  <si>
    <t>REBRISA-B</t>
  </si>
  <si>
    <t>RIPLEY&lt;XSGO&gt;</t>
  </si>
  <si>
    <t>Ripley Corp S.A.</t>
  </si>
  <si>
    <t>SPORTFRAN&lt;XSGO&gt;</t>
  </si>
  <si>
    <t>S. A. Inmobiliaria Sport Francais</t>
  </si>
  <si>
    <t>SPORTFRAN</t>
  </si>
  <si>
    <t>SALFACORP&lt;XSGO&gt;</t>
  </si>
  <si>
    <t>Salfacorp S.A.</t>
  </si>
  <si>
    <t>SALMOCAM&lt;XSGO&gt;</t>
  </si>
  <si>
    <t>Salmones Camanchaca S.A.</t>
  </si>
  <si>
    <t>SALMOCAM</t>
  </si>
  <si>
    <t>SANTANA&lt;XSGO&gt;</t>
  </si>
  <si>
    <t>Santana S.A.</t>
  </si>
  <si>
    <t>SANTANA</t>
  </si>
  <si>
    <t>SCHWAGER&lt;XSGO&gt;</t>
  </si>
  <si>
    <t>Schwager Energy S.A.</t>
  </si>
  <si>
    <t>SCHWAGER</t>
  </si>
  <si>
    <t>SCOTIABKCL&lt;XSGO&gt;</t>
  </si>
  <si>
    <t>Scotiabank Chile</t>
  </si>
  <si>
    <t>SCOTIABKCL</t>
  </si>
  <si>
    <t>PREVISION&lt;XSGO&gt;</t>
  </si>
  <si>
    <t>Seguros Vida Security Prevision S.A.</t>
  </si>
  <si>
    <t>PREVISION</t>
  </si>
  <si>
    <t>SK&lt;XSGO&gt;</t>
  </si>
  <si>
    <t>Sigdo Koppers S.A.</t>
  </si>
  <si>
    <t>SK</t>
  </si>
  <si>
    <t>SIPSA&lt;XSGO&gt;</t>
  </si>
  <si>
    <t>Sipsa Sociedad Anonima</t>
  </si>
  <si>
    <t>SIPSA</t>
  </si>
  <si>
    <t>SMU&lt;XSGO&gt;</t>
  </si>
  <si>
    <t>Smu S.A.</t>
  </si>
  <si>
    <t>GOLF&lt;XSGO&gt;</t>
  </si>
  <si>
    <t>Soc. Anonima De Deportes, Club De Golf Santiago</t>
  </si>
  <si>
    <t>GOLF</t>
  </si>
  <si>
    <t>CANALISTAS&lt;XSGO&gt;</t>
  </si>
  <si>
    <t>Soc. De Canalistas La Foresta De Apoquindo S.A.</t>
  </si>
  <si>
    <t>CANALISTAS</t>
  </si>
  <si>
    <t>SOFRUCO&lt;XSGO&gt;</t>
  </si>
  <si>
    <t>Sociedad Agricola La Rosa Sofruco S.A.</t>
  </si>
  <si>
    <t>SOFRUCO</t>
  </si>
  <si>
    <t>SANTA RITA&lt;XSGO&gt;</t>
  </si>
  <si>
    <t>Sociedad Anonima Viña Santa Rita</t>
  </si>
  <si>
    <t>SANTA RITA</t>
  </si>
  <si>
    <t>CAMPOS&lt;XSGO&gt;</t>
  </si>
  <si>
    <t>Sociedad De Inversiones Campos Chilenos S.A.</t>
  </si>
  <si>
    <t>CAMPOS</t>
  </si>
  <si>
    <t>ORO BLANCO&lt;XSGO&gt;</t>
  </si>
  <si>
    <t>Sociedad De Inversiones Oro Blanco S.A.</t>
  </si>
  <si>
    <t>CALICHERAA&lt;XSGO&gt;</t>
  </si>
  <si>
    <t>Sociedad De Inversiones Pampa Calichera S.A.</t>
  </si>
  <si>
    <t>CALICHERAA</t>
  </si>
  <si>
    <t>CALICHERAB&lt;XSGO&gt;</t>
  </si>
  <si>
    <t>CALICHERAB</t>
  </si>
  <si>
    <t>HIPODROMOA&lt;XSGO&gt;</t>
  </si>
  <si>
    <t>Sociedad Hipodromo Chile S.A.</t>
  </si>
  <si>
    <t>HIPODROMOA</t>
  </si>
  <si>
    <t>HIPODROMOB&lt;XSGO&gt;</t>
  </si>
  <si>
    <t>HIPODROMOB</t>
  </si>
  <si>
    <t>INMOBVINA&lt;XSGO&gt;</t>
  </si>
  <si>
    <t>Sociedad Inmobiliaria Viña Del Mar S.A.</t>
  </si>
  <si>
    <t>INMOBVINA</t>
  </si>
  <si>
    <t>SMSAAM&lt;XSGO&gt;</t>
  </si>
  <si>
    <t>Sociedad Matriz Saam S.A.</t>
  </si>
  <si>
    <t>COLOSO&lt;XSGO&gt;</t>
  </si>
  <si>
    <t>Sociedad Pesquera Coloso S.A.</t>
  </si>
  <si>
    <t>COLOSO</t>
  </si>
  <si>
    <t>PUCOBRE&lt;XSGO&gt;</t>
  </si>
  <si>
    <t>Sociedad Punta Del Cobre S.A.</t>
  </si>
  <si>
    <t>PUCOBRE</t>
  </si>
  <si>
    <t>SQM-A&lt;XSGO&gt;</t>
  </si>
  <si>
    <t>Sociedad Quimica Y Minera De Chile S.A.</t>
  </si>
  <si>
    <t>SQM-A</t>
  </si>
  <si>
    <t>SQM-B&lt;XSGO&gt;</t>
  </si>
  <si>
    <t>SOCOVESA&lt;XSGO&gt;</t>
  </si>
  <si>
    <t>Socovesa S.A.</t>
  </si>
  <si>
    <t>SOCOVESA</t>
  </si>
  <si>
    <t>SONDA&lt;XSGO&gt;</t>
  </si>
  <si>
    <t>Sonda S.A.</t>
  </si>
  <si>
    <t>SOPROCAL&lt;XSGO&gt;</t>
  </si>
  <si>
    <t>Soprocal Calerias E Industrias S.A.</t>
  </si>
  <si>
    <t>SOPROCAL</t>
  </si>
  <si>
    <t>SOQUICOM&lt;XSGO&gt;</t>
  </si>
  <si>
    <t>Soquimich Comercial S.A.</t>
  </si>
  <si>
    <t>SOQUICOM</t>
  </si>
  <si>
    <t>CTC&lt;XSGO&gt;</t>
  </si>
  <si>
    <t>Telefonica Chile S.A.</t>
  </si>
  <si>
    <t>CTC</t>
  </si>
  <si>
    <t>UNION GOLF&lt;XSGO&gt;</t>
  </si>
  <si>
    <t>Union El Golf S.A.</t>
  </si>
  <si>
    <t>UNION GOLF</t>
  </si>
  <si>
    <t>CLUBUNION&lt;XSGO&gt;</t>
  </si>
  <si>
    <t>Union Inmobiliaria S.A.</t>
  </si>
  <si>
    <t>CLUBUNION</t>
  </si>
  <si>
    <t>SPORTING&lt;XSGO&gt;</t>
  </si>
  <si>
    <t>Valparaiso Sporting Club S.A.</t>
  </si>
  <si>
    <t>SPORTING</t>
  </si>
  <si>
    <t>CONCHATORO&lt;XSGO&gt;</t>
  </si>
  <si>
    <t>Viña Concha Y Toro S.A.</t>
  </si>
  <si>
    <t>VSPT&lt;XSGO&gt;</t>
  </si>
  <si>
    <t>Viña San Pedro Tarapaca S.A.</t>
  </si>
  <si>
    <t>VSPT</t>
  </si>
  <si>
    <t>EMILIANA&lt;XSGO&gt;</t>
  </si>
  <si>
    <t>Viñedos Emiliana S.A.</t>
  </si>
  <si>
    <t>EMILIANA</t>
  </si>
  <si>
    <t>VCMBC1&lt;XSGO&gt;</t>
  </si>
  <si>
    <t>Volcan Compania Minera S.A.A., Clase B</t>
  </si>
  <si>
    <t>VCMBC1</t>
  </si>
  <si>
    <t>VCMAC1&lt;XSGO&gt;</t>
  </si>
  <si>
    <t>VCMAC1</t>
  </si>
  <si>
    <t>WATTS&lt;XSGO&gt;</t>
  </si>
  <si>
    <t>Watts S.A.</t>
  </si>
  <si>
    <t>WATTS</t>
  </si>
  <si>
    <t>ZOFRI&lt;XSGO&gt;</t>
  </si>
  <si>
    <t>Zona Franca De Iquique S.A.</t>
  </si>
  <si>
    <t>ZOFRI</t>
  </si>
  <si>
    <t>DJSCLCP&lt;XSGO&gt;</t>
  </si>
  <si>
    <t>SPCLXIGPA&lt;XSGO&gt;</t>
  </si>
  <si>
    <t>SPCLXIN10&lt;XSGO&gt;</t>
  </si>
  <si>
    <t>SP IPSA&lt;XSGO&gt;</t>
  </si>
  <si>
    <t>SPMILA&lt;XSGO&gt;</t>
  </si>
  <si>
    <t>SPCLX MSCP&lt;XSGO&gt;</t>
  </si>
  <si>
    <t>SPCLCRCP&lt;XSGO&gt;</t>
  </si>
  <si>
    <t>SPCLFBCP&lt;XSGO&gt;</t>
  </si>
  <si>
    <t>SPCLFECP&lt;XSGO&gt;</t>
  </si>
  <si>
    <t>SPCLITCP&lt;XSGO&gt;</t>
  </si>
  <si>
    <t>SPCLNRCP&lt;XSGO&gt;</t>
  </si>
  <si>
    <t>SPCLUTCP&lt;XSGO&gt;</t>
  </si>
  <si>
    <t>SPCLX DISCRET&lt;XSGO&gt;</t>
  </si>
  <si>
    <t>SPCLX ENERGY&lt;XSGO&gt;</t>
  </si>
  <si>
    <t>SPCLX FINANCLS&lt;XSGO&gt;</t>
  </si>
  <si>
    <t>SPCLX HLTHCR&lt;XSGO&gt;</t>
  </si>
  <si>
    <t>SPCLX INDS&lt;XSGO&gt;</t>
  </si>
  <si>
    <t>SPCLX IT&lt;XSGO&gt;</t>
  </si>
  <si>
    <t>SPCLX MATERLS&lt;XSGO&gt;</t>
  </si>
  <si>
    <t>SPCLX RE&lt;XSGO&gt;</t>
  </si>
  <si>
    <t>SPCLX STAPLES&lt;XSGO&gt;</t>
  </si>
  <si>
    <t>SPCLX TELECOS&lt;XSGO&gt;</t>
  </si>
  <si>
    <t>SPCLX UTILS&lt;XSGO&gt;</t>
  </si>
  <si>
    <t>SPCLXBCP&lt;XSGO&gt;</t>
  </si>
  <si>
    <t>SPCLXDCP&lt;XSGO&gt;</t>
  </si>
  <si>
    <t>SPCLXIGL&lt;XSGO&gt;</t>
  </si>
  <si>
    <t>SPCLXIGM&lt;XSGO&gt;</t>
  </si>
  <si>
    <t>SPCLXIGS&lt;XSGO&gt;</t>
  </si>
  <si>
    <t>SPCLXRCP&lt;XSGO&gt;</t>
  </si>
  <si>
    <t>Nombre</t>
  </si>
  <si>
    <t>DIGITE LAS ACCIONES E ÍNDICES QUE DESEA ANALIZAR. OCUPE LAS HOJAS DE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</si>
</sst>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\-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9"/>
      <color rgb="FF006B66"/>
      <name val="Calibri"/>
      <family val="2"/>
      <scheme val="minor"/>
    </font>
    <font>
      <sz val="8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rgb="FF006B66"/>
      </top>
      <bottom style="medium">
        <color rgb="FF006B66"/>
      </bottom>
      <diagonal/>
    </border>
    <border>
      <left style="medium">
        <color rgb="FF006B66"/>
      </left>
      <right style="medium">
        <color rgb="FF006B66"/>
      </right>
      <top style="medium">
        <color rgb="FF006B66"/>
      </top>
      <bottom style="medium">
        <color rgb="FF006B66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2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9" fillId="0" borderId="0" xfId="0" applyFont="1"/>
    <xf numFmtId="164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2" fontId="6" fillId="3" borderId="4" xfId="0" applyNumberFormat="1" applyFont="1" applyFill="1" applyBorder="1" applyAlignment="1">
      <alignment horizontal="left" vertical="center"/>
    </xf>
    <xf numFmtId="165" fontId="6" fillId="4" borderId="0" xfId="0" applyNumberFormat="1" applyFont="1" applyFill="1" applyAlignment="1">
      <alignment horizontal="left" vertical="center"/>
    </xf>
    <xf numFmtId="14" fontId="6" fillId="3" borderId="4" xfId="1" applyNumberFormat="1" applyFont="1" applyFill="1" applyBorder="1" applyAlignment="1">
      <alignment horizontal="left"/>
    </xf>
    <xf numFmtId="0" fontId="0" fillId="0" borderId="5" xfId="0" applyBorder="1"/>
    <xf numFmtId="0" fontId="3" fillId="0" borderId="5" xfId="0" applyFont="1" applyBorder="1"/>
    <xf numFmtId="0" fontId="2" fillId="0" borderId="5" xfId="0" applyFont="1" applyBorder="1" applyAlignment="1">
      <alignment horizontal="right"/>
    </xf>
    <xf numFmtId="0" fontId="2" fillId="3" borderId="6" xfId="0" applyFont="1" applyFill="1" applyBorder="1"/>
    <xf numFmtId="0" fontId="13" fillId="0" borderId="0" xfId="0" applyFont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1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4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fadd9c9defbc4e9a8230ec3d4b2cfd92">
      <tp t="e">
        <v>#N/A</v>
        <stp/>
        <stp>12400cc7-f39e-4fbc-9a79-b82e428cfb19</stp>
        <stp>1</stp>
        <tr r="H4" s="1"/>
      </tp>
    </main>
    <main first="rtdsrv.fadd9c9defbc4e9a8230ec3d4b2cfd92">
      <tp t="e">
        <v>#N/A</v>
        <stp/>
        <stp>d4483ff6-3789-480d-a7e7-25d68e216da4</stp>
        <stp>1</stp>
        <tr r="H5" s="1"/>
      </tp>
    </main>
    <main first="rtdsrv.fadd9c9defbc4e9a8230ec3d4b2cfd92">
      <tp t="e">
        <v>#N/A</v>
        <stp/>
        <stp>0eae20bc-f2fe-4086-95f8-0c13a58a847a</stp>
        <stp>1</stp>
        <tr r="H6" s="1"/>
      </tp>
      <tp t="e">
        <v>#N/A</v>
        <stp/>
        <stp>f975713c-9564-4185-a6b5-662971f2c3fc</stp>
        <stp>1</stp>
        <tr r="G5" s="1"/>
      </tp>
    </main>
    <main first="rtdsrv.fadd9c9defbc4e9a8230ec3d4b2cfd92">
      <tp t="e">
        <v>#N/A</v>
        <stp/>
        <stp>9f3ce0a0-973c-412e-add3-56cf4aa38e53</stp>
        <stp>1</stp>
        <tr r="C3" s="1"/>
      </tp>
      <tp t="e">
        <v>#N/A</v>
        <stp/>
        <stp>11ab4d6a-8216-4433-aaa4-3e343173b845</stp>
        <stp>1</stp>
        <tr r="G4" s="1"/>
      </tp>
      <tp t="e">
        <v>#N/A</v>
        <stp/>
        <stp>a5d2ba88-cbba-4aed-b18d-5fc8d3ac2d0e</stp>
        <stp>1</stp>
        <tr r="C2" s="4"/>
      </tp>
    </main>
    <main first="rtdsrv.fadd9c9defbc4e9a8230ec3d4b2cfd92">
      <tp t="e">
        <v>#N/A</v>
        <stp/>
        <stp>55b2e97a-d4d1-4483-a206-d9bbfe9b7096</stp>
        <stp>1</stp>
        <tr r="I4" s="1"/>
      </tp>
      <tp t="e">
        <v>#N/A</v>
        <stp/>
        <stp>7e0ebfcf-c06a-4c7f-8fc9-f8b079e81d75</stp>
        <stp>1</stp>
        <tr r="A2" s="3"/>
      </tp>
      <tp t="e">
        <v>#N/A</v>
        <stp/>
        <stp>6124a226-36cd-4f37-90d0-e4569e5cf168</stp>
        <stp>1</stp>
        <tr r="I5" s="1"/>
      </tp>
    </main>
    <main first="rtdsrv.fadd9c9defbc4e9a8230ec3d4b2cfd92">
      <tp t="e">
        <v>#N/A</v>
        <stp/>
        <stp>be9476ab-7847-4392-80c9-40f2624b7655</stp>
        <stp>1</stp>
        <tr r="G6" s="1"/>
      </tp>
    </main>
    <main first="rtdsrv.fadd9c9defbc4e9a8230ec3d4b2cfd92">
      <tp t="e">
        <v>#N/A</v>
        <stp/>
        <stp>a6af7da5-1169-4efa-9154-17b10cb7efe4</stp>
        <stp>1</stp>
        <tr r="D2" s="4"/>
      </tp>
      <tp t="e">
        <v>#N/A</v>
        <stp/>
        <stp>ae3b9190-0d12-49b5-aee2-660d82dcfbc6</stp>
        <stp>1</stp>
        <tr r="D3" s="1"/>
      </tp>
      <tp t="e">
        <v>#N/A</v>
        <stp/>
        <stp>f638921b-97be-40e9-ade8-be8469fc2204</stp>
        <stp>1</stp>
        <tr r="I6" s="1"/>
      </tp>
    </main>
    <main first="rtdsrv.fadd9c9defbc4e9a8230ec3d4b2cfd92">
      <tp t="e">
        <v>#N/A</v>
        <stp/>
        <stp>5fb25e37-0def-4cd5-b64c-373ffc205480</stp>
        <stp>1</stp>
        <tr r="B2" s="3"/>
      </tp>
      <tp t="e">
        <v>#N/A</v>
        <stp/>
        <stp>809b1c60-4ae3-480a-8765-aa7b87c6d6df</stp>
        <stp>1</stp>
        <tr r="B2" s="4"/>
      </tp>
    </main>
    <main first="rtdsrv.fadd9c9defbc4e9a8230ec3d4b2cfd92">
      <tp t="e">
        <v>#N/A</v>
        <stp/>
        <stp>363966a4-2c82-4710-bd24-d24eaff42f64</stp>
        <stp>1</stp>
        <tr r="Q4" s="1"/>
      </tp>
    </main>
    <main first="rtdsrv.fadd9c9defbc4e9a8230ec3d4b2cfd92">
      <tp t="e">
        <v>#N/A</v>
        <stp/>
        <stp>622d8385-4c66-4ae6-bacc-48e63253ecda</stp>
        <stp>1</stp>
        <tr r="A2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Acciones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9E68C23-97D9-4F0D-AD8A-38F0343C8402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F2B5294-525D-4ACB-892E-8AFB826CBF4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BF3-4F07-BBD9-F479DD7161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0F175E6-986F-4E15-A41C-D2A0F8982F5F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BF3-4F07-BBD9-F479DD7161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593A05A-E498-4871-8B47-D7C2A80BFE0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E891E27-29A9-4C22-9B68-8C288560270A}" type="YVALUE">
                      <a:rPr lang="en-US" baseline="0"/>
                      <a:pPr/>
                      <a:t>[VALOR DE Y]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F3-4F07-BBD9-F479DD7161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805D1B-2376-47B1-9817-D50AAC2DDC1F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BF3-4F07-BBD9-F479DD7161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07AD650-E9D7-4C47-89D2-762B419C7F8D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BF3-4F07-BBD9-F479DD7161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58D2332-88A2-4CAC-A9DB-B7F9326C6D72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BF3-4F07-BBD9-F479DD7161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FA74217-9161-45A5-9AC1-3C72F9130DDB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4A979DE-D944-4DC8-92B7-9719C2EDD9E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2057446-4D2E-449B-9E68-91A25B7B225A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5341C9D-D86B-48F0-8A2B-FCAAF0928B0C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93BFC4A-CCA0-429B-8657-C3B5BB42C70D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CA358AA-B1A0-4E44-AFEA-05BA047EA9E5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DA1B7A2-6134-4AE2-8CC9-BE0F3AC8452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F686C5A-17EC-4EA0-B86C-9F06F0F94FC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3531C35-8861-44C7-87D0-1CE6351E7B31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95C5ECB-737E-4A34-9BDD-3F202D504B2E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8CABDB3-5656-4521-923C-E8F4AF2C52D7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1F9672B-E75D-4568-9B05-CD767A5F92E8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B6B8C2B-169C-4A5F-BCCB-530769C62017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D0503FC-1DF0-4BA0-997D-2E5E624E655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D4478A9-D9B0-4655-AE05-D3DD7DE4175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BE8D24A-E90C-475F-93ED-62CA024E703C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0F963EB-DC54-4EBE-A197-52779CD9CCFD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8E87631-F74C-481E-A878-2D0C77186270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3934BC68-FE09-4C7E-B94F-41E5D58DD51A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F3E31C9-578A-4128-B396-E9757D2BB49A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940F555-5FF0-424D-99A6-8A216F90893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F9FD819F-ADFE-4EA5-BD5B-73D20DC1D630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D38D357-C2CE-4A40-A087-ECB4A71B46F9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01723A8-5163-4D32-9571-C9078F8D3F5C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9F50C47-FD9F-4D4A-AC85-25776840E68D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8E639F91-1349-4E7C-B5FC-BD54C2538F91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3BABB4A-1C58-4BA0-A060-17C8ECC81261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1749577-57AC-4A45-A19C-D63546FB5A04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2D24C71-F792-4E7A-9D03-7A6D01A23F28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D46F1878-860E-424B-99E2-2615A0A87C90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3DA79D8C-7C1A-4227-80E9-BCABA12E5FB8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A2C9F51-F0E6-4342-A788-AEFC042BEEB6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595BE67C-9F3F-47EB-98D3-B0CA63EBAD23}" type="CELLRANGE">
                      <a:rPr lang="es-CL"/>
                      <a:pPr/>
                      <a:t>[CELLRANGE]</a:t>
                    </a:fld>
                    <a:endParaRPr lang="es-CL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'Riesgo x Retorno'!$D$4:$D$43</c:f>
              <c:numCache>
                <c:formatCode>0.00</c:formatCode>
                <c:ptCount val="40"/>
                <c:pt idx="0">
                  <c:v>93.971507326234104</c:v>
                </c:pt>
                <c:pt idx="1">
                  <c:v>138.84194857953099</c:v>
                </c:pt>
                <c:pt idx="2">
                  <c:v>33.407941157871399</c:v>
                </c:pt>
                <c:pt idx="3">
                  <c:v>61.151696389249999</c:v>
                </c:pt>
                <c:pt idx="4">
                  <c:v>55.055512256221803</c:v>
                </c:pt>
                <c:pt idx="5">
                  <c:v>59.047293168841897</c:v>
                </c:pt>
                <c:pt idx="6">
                  <c:v>53.858976975083401</c:v>
                </c:pt>
                <c:pt idx="7">
                  <c:v>53.828930306306603</c:v>
                </c:pt>
                <c:pt idx="8">
                  <c:v>36.0471800080268</c:v>
                </c:pt>
                <c:pt idx="9">
                  <c:v>48.719186654372599</c:v>
                </c:pt>
                <c:pt idx="10">
                  <c:v>52.335078675125303</c:v>
                </c:pt>
                <c:pt idx="11">
                  <c:v>49.622681668726699</c:v>
                </c:pt>
                <c:pt idx="12">
                  <c:v>56.258355462341598</c:v>
                </c:pt>
                <c:pt idx="13">
                  <c:v>50.220272726786803</c:v>
                </c:pt>
                <c:pt idx="14">
                  <c:v>56.421190205553998</c:v>
                </c:pt>
                <c:pt idx="15">
                  <c:v>51.081302892998799</c:v>
                </c:pt>
                <c:pt idx="16">
                  <c:v>42.483605826797401</c:v>
                </c:pt>
                <c:pt idx="17">
                  <c:v>47.614736529183602</c:v>
                </c:pt>
                <c:pt idx="18">
                  <c:v>47.837680005119203</c:v>
                </c:pt>
                <c:pt idx="19">
                  <c:v>43.044407596113203</c:v>
                </c:pt>
                <c:pt idx="20">
                  <c:v>44.688255016691997</c:v>
                </c:pt>
                <c:pt idx="21">
                  <c:v>46.128231420996599</c:v>
                </c:pt>
                <c:pt idx="22">
                  <c:v>44.1757113361964</c:v>
                </c:pt>
                <c:pt idx="23">
                  <c:v>44.935451124154497</c:v>
                </c:pt>
                <c:pt idx="24">
                  <c:v>43.530474195897099</c:v>
                </c:pt>
                <c:pt idx="25">
                  <c:v>40.2429343261756</c:v>
                </c:pt>
                <c:pt idx="26">
                  <c:v>40.711760994978199</c:v>
                </c:pt>
                <c:pt idx="27">
                  <c:v>43.6538248205907</c:v>
                </c:pt>
                <c:pt idx="28">
                  <c:v>41.183816460194102</c:v>
                </c:pt>
                <c:pt idx="29">
                  <c:v>39.976600636495299</c:v>
                </c:pt>
                <c:pt idx="30">
                  <c:v>37.030815627775198</c:v>
                </c:pt>
                <c:pt idx="31">
                  <c:v>43.624357344990102</c:v>
                </c:pt>
                <c:pt idx="32">
                  <c:v>37.091074110474402</c:v>
                </c:pt>
                <c:pt idx="33">
                  <c:v>36.376144017907798</c:v>
                </c:pt>
                <c:pt idx="34">
                  <c:v>36.472015768464203</c:v>
                </c:pt>
                <c:pt idx="35">
                  <c:v>30.960376636357999</c:v>
                </c:pt>
                <c:pt idx="36">
                  <c:v>36.537448982941001</c:v>
                </c:pt>
                <c:pt idx="37">
                  <c:v>36.906671424861997</c:v>
                </c:pt>
                <c:pt idx="38">
                  <c:v>30.587121442396899</c:v>
                </c:pt>
                <c:pt idx="39">
                  <c:v>36.162606680707498</c:v>
                </c:pt>
              </c:numCache>
            </c:numRef>
          </c:xVal>
          <c:yVal>
            <c:numRef>
              <c:f>'Riesgo x Retorno'!$C$4:$C$43</c:f>
              <c:numCache>
                <c:formatCode>0.00</c:formatCode>
                <c:ptCount val="40"/>
                <c:pt idx="0">
                  <c:v>-63.0436781609314</c:v>
                </c:pt>
                <c:pt idx="1">
                  <c:v>-79.413754334789701</c:v>
                </c:pt>
                <c:pt idx="2">
                  <c:v>-19.0454006415093</c:v>
                </c:pt>
                <c:pt idx="3">
                  <c:v>-28.037966101692302</c:v>
                </c:pt>
                <c:pt idx="4">
                  <c:v>-11.5921787710249</c:v>
                </c:pt>
                <c:pt idx="5">
                  <c:v>-50.688342665380297</c:v>
                </c:pt>
                <c:pt idx="6">
                  <c:v>-56.646577488456401</c:v>
                </c:pt>
                <c:pt idx="7">
                  <c:v>0.19157728220306999</c:v>
                </c:pt>
                <c:pt idx="8">
                  <c:v>-12.4357695468498</c:v>
                </c:pt>
                <c:pt idx="9">
                  <c:v>-26.313941344415099</c:v>
                </c:pt>
                <c:pt idx="10">
                  <c:v>-49.534947212145198</c:v>
                </c:pt>
                <c:pt idx="11">
                  <c:v>-10.246334849856799</c:v>
                </c:pt>
                <c:pt idx="12">
                  <c:v>-49.583791919285403</c:v>
                </c:pt>
                <c:pt idx="13">
                  <c:v>-14.0245071443205</c:v>
                </c:pt>
                <c:pt idx="14">
                  <c:v>-47.714259313477697</c:v>
                </c:pt>
                <c:pt idx="15">
                  <c:v>-43.051104698504801</c:v>
                </c:pt>
                <c:pt idx="16">
                  <c:v>13.991382861058799</c:v>
                </c:pt>
                <c:pt idx="17">
                  <c:v>-14.5583521211811</c:v>
                </c:pt>
                <c:pt idx="18">
                  <c:v>-15.807077535108</c:v>
                </c:pt>
                <c:pt idx="19">
                  <c:v>-28.658574588102098</c:v>
                </c:pt>
                <c:pt idx="20">
                  <c:v>-31.1823767638998</c:v>
                </c:pt>
                <c:pt idx="21">
                  <c:v>-7.9334316054882903</c:v>
                </c:pt>
                <c:pt idx="22">
                  <c:v>-40.228933837381199</c:v>
                </c:pt>
                <c:pt idx="23">
                  <c:v>-2.6456935970600202</c:v>
                </c:pt>
                <c:pt idx="24">
                  <c:v>3.8235919077123999</c:v>
                </c:pt>
                <c:pt idx="25">
                  <c:v>-5.6570740845054397</c:v>
                </c:pt>
                <c:pt idx="26">
                  <c:v>-14.9307337805076</c:v>
                </c:pt>
                <c:pt idx="27">
                  <c:v>-21.093508082965901</c:v>
                </c:pt>
                <c:pt idx="28">
                  <c:v>-31.554897924244901</c:v>
                </c:pt>
                <c:pt idx="29">
                  <c:v>-33.198890496452798</c:v>
                </c:pt>
                <c:pt idx="30">
                  <c:v>-33.892516461666702</c:v>
                </c:pt>
                <c:pt idx="31">
                  <c:v>-35.968779402610402</c:v>
                </c:pt>
                <c:pt idx="32">
                  <c:v>-40.0209656905499</c:v>
                </c:pt>
                <c:pt idx="33">
                  <c:v>-38.870505350118002</c:v>
                </c:pt>
                <c:pt idx="34">
                  <c:v>-8.0082272704166808</c:v>
                </c:pt>
                <c:pt idx="35">
                  <c:v>-31.5423508965177</c:v>
                </c:pt>
                <c:pt idx="36">
                  <c:v>3.1164877960691202</c:v>
                </c:pt>
                <c:pt idx="37">
                  <c:v>-43.503064231481403</c:v>
                </c:pt>
                <c:pt idx="38">
                  <c:v>-16.6213401442219</c:v>
                </c:pt>
                <c:pt idx="39">
                  <c:v>-24.034292065974999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x Retorno'!$B$4:$B$43</c15:f>
                <c15:dlblRangeCache>
                  <c:ptCount val="40"/>
                  <c:pt idx="0">
                    <c:v>NUEVAPOLAR</c:v>
                  </c:pt>
                  <c:pt idx="1">
                    <c:v>LTM</c:v>
                  </c:pt>
                  <c:pt idx="2">
                    <c:v>ENELGXCH</c:v>
                  </c:pt>
                  <c:pt idx="3">
                    <c:v>CAP</c:v>
                  </c:pt>
                  <c:pt idx="4">
                    <c:v>VAPORES</c:v>
                  </c:pt>
                  <c:pt idx="5">
                    <c:v>ORO BLANCO</c:v>
                  </c:pt>
                  <c:pt idx="6">
                    <c:v>ITAUCORP</c:v>
                  </c:pt>
                  <c:pt idx="7">
                    <c:v>SQM-B</c:v>
                  </c:pt>
                  <c:pt idx="8">
                    <c:v>SMU</c:v>
                  </c:pt>
                  <c:pt idx="9">
                    <c:v>PARAUCO</c:v>
                  </c:pt>
                  <c:pt idx="10">
                    <c:v>RIPLEY</c:v>
                  </c:pt>
                  <c:pt idx="11">
                    <c:v>ECL</c:v>
                  </c:pt>
                  <c:pt idx="12">
                    <c:v>ILC</c:v>
                  </c:pt>
                  <c:pt idx="13">
                    <c:v>MALLPLAZA</c:v>
                  </c:pt>
                  <c:pt idx="14">
                    <c:v>SALFACORP</c:v>
                  </c:pt>
                  <c:pt idx="15">
                    <c:v>FALABELLA</c:v>
                  </c:pt>
                  <c:pt idx="16">
                    <c:v>ENELAM</c:v>
                  </c:pt>
                  <c:pt idx="17">
                    <c:v>CENCOSUD</c:v>
                  </c:pt>
                  <c:pt idx="18">
                    <c:v>ENTEL</c:v>
                  </c:pt>
                  <c:pt idx="19">
                    <c:v>BSANTANDER</c:v>
                  </c:pt>
                  <c:pt idx="20">
                    <c:v>AGUAS-A</c:v>
                  </c:pt>
                  <c:pt idx="21">
                    <c:v>AESGENER</c:v>
                  </c:pt>
                  <c:pt idx="22">
                    <c:v>SONDA</c:v>
                  </c:pt>
                  <c:pt idx="23">
                    <c:v>CMPC</c:v>
                  </c:pt>
                  <c:pt idx="24">
                    <c:v>COLBUN</c:v>
                  </c:pt>
                  <c:pt idx="25">
                    <c:v>ANDINA-B</c:v>
                  </c:pt>
                  <c:pt idx="26">
                    <c:v>CHILE</c:v>
                  </c:pt>
                  <c:pt idx="27">
                    <c:v>COPEC</c:v>
                  </c:pt>
                  <c:pt idx="28">
                    <c:v>IAM</c:v>
                  </c:pt>
                  <c:pt idx="29">
                    <c:v>BCI</c:v>
                  </c:pt>
                  <c:pt idx="30">
                    <c:v>CCU</c:v>
                  </c:pt>
                  <c:pt idx="31">
                    <c:v>BESALCO</c:v>
                  </c:pt>
                  <c:pt idx="32">
                    <c:v>FORUS</c:v>
                  </c:pt>
                  <c:pt idx="33">
                    <c:v>MULTIFOODS</c:v>
                  </c:pt>
                  <c:pt idx="34">
                    <c:v>CONCHATORO</c:v>
                  </c:pt>
                  <c:pt idx="35">
                    <c:v>QUINENCO</c:v>
                  </c:pt>
                  <c:pt idx="36">
                    <c:v>ENELCHILE</c:v>
                  </c:pt>
                  <c:pt idx="37">
                    <c:v>SECURITY</c:v>
                  </c:pt>
                  <c:pt idx="38">
                    <c:v>SMSAAM</c:v>
                  </c:pt>
                  <c:pt idx="39">
                    <c:v>ANTARCHILE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'Riesgo x Retorno'!$F$4</c:f>
              <c:strCache>
                <c:ptCount val="1"/>
                <c:pt idx="0">
                  <c:v>DJSCLCP&lt;XSGO&gt;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C00000"/>
              </a:solidFill>
              <a:ln w="34925" cap="flat" cmpd="dbl" algn="ctr">
                <a:solidFill>
                  <a:srgbClr val="FF000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08271D-57CB-4408-BE2D-B69DA363E5D6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F0-3BFA-4D93-B188-0F3B7F65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x Retorno'!$H$4</c:f>
              <c:numCache>
                <c:formatCode>0.0</c:formatCode>
                <c:ptCount val="1"/>
                <c:pt idx="0">
                  <c:v>29.953598807798699</c:v>
                </c:pt>
              </c:numCache>
            </c:numRef>
          </c:xVal>
          <c:yVal>
            <c:numRef>
              <c:f>'Riesgo x Retorno'!$G$4</c:f>
              <c:numCache>
                <c:formatCode>0.0</c:formatCode>
                <c:ptCount val="1"/>
                <c:pt idx="0">
                  <c:v>-21.5087233007653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x Retorno'!$F$4</c15:f>
                <c15:dlblRangeCache>
                  <c:ptCount val="1"/>
                  <c:pt idx="0">
                    <c:v>DJSCLCP&lt;XSGO&gt;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'Riesgo x Retorno'!$F$5</c:f>
              <c:strCache>
                <c:ptCount val="1"/>
                <c:pt idx="0">
                  <c:v>SPCLXIGPA&lt;XSGO&gt;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00B0F0"/>
              </a:solidFill>
              <a:ln w="34925" cap="flat" cmpd="dbl" algn="ctr">
                <a:solidFill>
                  <a:srgbClr val="00B0F0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141D02D-00A9-45D0-8CD5-462CD36796FE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x Retorno'!$H$5</c:f>
              <c:numCache>
                <c:formatCode>0.0</c:formatCode>
                <c:ptCount val="1"/>
                <c:pt idx="0">
                  <c:v>31.974495464615799</c:v>
                </c:pt>
              </c:numCache>
            </c:numRef>
          </c:xVal>
          <c:yVal>
            <c:numRef>
              <c:f>'Riesgo x Retorno'!$G$5</c:f>
              <c:numCache>
                <c:formatCode>0.0</c:formatCode>
                <c:ptCount val="1"/>
                <c:pt idx="0">
                  <c:v>-21.7684001265443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x Retorno'!$F$5</c15:f>
                <c15:dlblRangeCache>
                  <c:ptCount val="1"/>
                  <c:pt idx="0">
                    <c:v>SPCLXIGPA&lt;XSGO&gt;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'Riesgo x Retorno'!$F$6</c:f>
              <c:strCache>
                <c:ptCount val="1"/>
                <c:pt idx="0">
                  <c:v>SP IPSA&lt;XSGO&gt;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9122FD2-6D66-4FCB-AE16-4A6A1CAF8824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'Riesgo x Retorno'!$H$6</c:f>
              <c:numCache>
                <c:formatCode>0.0</c:formatCode>
                <c:ptCount val="1"/>
                <c:pt idx="0">
                  <c:v>34.745051192760002</c:v>
                </c:pt>
              </c:numCache>
            </c:numRef>
          </c:xVal>
          <c:yVal>
            <c:numRef>
              <c:f>'Riesgo x Retorno'!$G$6</c:f>
              <c:numCache>
                <c:formatCode>0.0</c:formatCode>
                <c:ptCount val="1"/>
                <c:pt idx="0">
                  <c:v>-20.490808289469001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'Riesgo x Retorno'!$F$6</c15:f>
                <c15:dlblRangeCache>
                  <c:ptCount val="1"/>
                  <c:pt idx="0">
                    <c:v>SP IPSA&lt;XSGO&gt;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27834808"/>
        <c:axId val="527830104"/>
      </c:scatterChart>
      <c:valAx>
        <c:axId val="527834808"/>
        <c:scaling>
          <c:orientation val="minMax"/>
          <c:max val="8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'Riesgo x Retorno'!$I$25</c:f>
              <c:strCache>
                <c:ptCount val="1"/>
                <c:pt idx="0">
                  <c:v>RIESGO EN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27830104"/>
        <c:crosses val="autoZero"/>
        <c:crossBetween val="midCat"/>
      </c:valAx>
      <c:valAx>
        <c:axId val="52783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'Riesgo x Retorno'!$I$26</c:f>
              <c:strCache>
                <c:ptCount val="1"/>
                <c:pt idx="0">
                  <c:v>RETORNO EN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27834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182882</xdr:colOff>
      <xdr:row>8</xdr:row>
      <xdr:rowOff>83820</xdr:rowOff>
    </xdr:from>
    <xdr:to>
      <xdr:col>17</xdr:col>
      <xdr:colOff>137160</xdr:colOff>
      <xdr:row>33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17</xdr:col>
      <xdr:colOff>7620</xdr:colOff>
      <xdr:row>0</xdr:row>
      <xdr:rowOff>563880</xdr:rowOff>
    </xdr:to>
    <xdr:sp macro="" textlink="">
      <xdr:nvSpPr>
        <xdr:cNvPr id="5" name="Retângulo 5">
          <a:extLst>
            <a:ext uri="{FF2B5EF4-FFF2-40B4-BE49-F238E27FC236}">
              <a16:creationId xmlns:a16="http://schemas.microsoft.com/office/drawing/2014/main" id="{B20AA783-ABDF-418B-8627-E96D69B64AF3}"/>
            </a:ext>
          </a:extLst>
        </xdr:cNvPr>
        <xdr:cNvSpPr/>
      </xdr:nvSpPr>
      <xdr:spPr>
        <a:xfrm>
          <a:off x="114300" y="0"/>
          <a:ext cx="11346180" cy="56388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14</xdr:col>
      <xdr:colOff>7620</xdr:colOff>
      <xdr:row>0</xdr:row>
      <xdr:rowOff>60960</xdr:rowOff>
    </xdr:from>
    <xdr:to>
      <xdr:col>16</xdr:col>
      <xdr:colOff>664845</xdr:colOff>
      <xdr:row>0</xdr:row>
      <xdr:rowOff>499110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CD1CA-2535-4E1E-9B8F-60A5FA818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5940" y="60960"/>
          <a:ext cx="1876425" cy="438150"/>
        </a:xfrm>
        <a:prstGeom prst="rect">
          <a:avLst/>
        </a:prstGeom>
      </xdr:spPr>
    </xdr:pic>
    <xdr:clientData/>
  </xdr:twoCellAnchor>
  <xdr:twoCellAnchor>
    <xdr:from>
      <xdr:col>17</xdr:col>
      <xdr:colOff>22860</xdr:colOff>
      <xdr:row>2</xdr:row>
      <xdr:rowOff>99060</xdr:rowOff>
    </xdr:from>
    <xdr:to>
      <xdr:col>17</xdr:col>
      <xdr:colOff>234529</xdr:colOff>
      <xdr:row>2</xdr:row>
      <xdr:rowOff>99061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67323B90-EF36-4481-AE46-BC0A280C3DEA}"/>
            </a:ext>
          </a:extLst>
        </xdr:cNvPr>
        <xdr:cNvCxnSpPr/>
      </xdr:nvCxnSpPr>
      <xdr:spPr>
        <a:xfrm flipH="1" flipV="1">
          <a:off x="11148060" y="1165860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</xdr:colOff>
      <xdr:row>3</xdr:row>
      <xdr:rowOff>91440</xdr:rowOff>
    </xdr:from>
    <xdr:to>
      <xdr:col>17</xdr:col>
      <xdr:colOff>242149</xdr:colOff>
      <xdr:row>3</xdr:row>
      <xdr:rowOff>91441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83A93587-F0A2-4BDE-9A76-02AF38246808}"/>
            </a:ext>
          </a:extLst>
        </xdr:cNvPr>
        <xdr:cNvCxnSpPr/>
      </xdr:nvCxnSpPr>
      <xdr:spPr>
        <a:xfrm flipH="1" flipV="1">
          <a:off x="11155680" y="1356360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22860</xdr:colOff>
      <xdr:row>4</xdr:row>
      <xdr:rowOff>99060</xdr:rowOff>
    </xdr:from>
    <xdr:to>
      <xdr:col>17</xdr:col>
      <xdr:colOff>234529</xdr:colOff>
      <xdr:row>4</xdr:row>
      <xdr:rowOff>99061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13E43F93-2CFD-433B-9C7A-443A0D737A81}"/>
            </a:ext>
          </a:extLst>
        </xdr:cNvPr>
        <xdr:cNvCxnSpPr/>
      </xdr:nvCxnSpPr>
      <xdr:spPr>
        <a:xfrm flipH="1" flipV="1">
          <a:off x="11148060" y="1562100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236220</xdr:rowOff>
    </xdr:from>
    <xdr:to>
      <xdr:col>0</xdr:col>
      <xdr:colOff>579120</xdr:colOff>
      <xdr:row>0</xdr:row>
      <xdr:rowOff>648958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5FF659-5389-4708-8635-DB08F9EA6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236220"/>
          <a:ext cx="548639" cy="412738"/>
        </a:xfrm>
        <a:prstGeom prst="rect">
          <a:avLst/>
        </a:prstGeom>
      </xdr:spPr>
    </xdr:pic>
    <xdr:clientData/>
  </xdr:twoCellAnchor>
  <xdr:twoCellAnchor>
    <xdr:from>
      <xdr:col>0</xdr:col>
      <xdr:colOff>655320</xdr:colOff>
      <xdr:row>0</xdr:row>
      <xdr:rowOff>152400</xdr:rowOff>
    </xdr:from>
    <xdr:to>
      <xdr:col>1</xdr:col>
      <xdr:colOff>1699260</xdr:colOff>
      <xdr:row>0</xdr:row>
      <xdr:rowOff>784860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5A2013C-AB03-421E-A2F0-54CCADE91C3A}"/>
            </a:ext>
          </a:extLst>
        </xdr:cNvPr>
        <xdr:cNvSpPr txBox="1"/>
      </xdr:nvSpPr>
      <xdr:spPr>
        <a:xfrm>
          <a:off x="655320" y="152400"/>
          <a:ext cx="2727960" cy="632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 de los índices.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114300</xdr:rowOff>
    </xdr:from>
    <xdr:to>
      <xdr:col>0</xdr:col>
      <xdr:colOff>1028700</xdr:colOff>
      <xdr:row>0</xdr:row>
      <xdr:rowOff>769620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3CC3C0-D582-4F3F-8DAC-D99325032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14300"/>
          <a:ext cx="830579" cy="655320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0</xdr:row>
      <xdr:rowOff>144780</xdr:rowOff>
    </xdr:from>
    <xdr:to>
      <xdr:col>3</xdr:col>
      <xdr:colOff>350520</xdr:colOff>
      <xdr:row>0</xdr:row>
      <xdr:rowOff>792480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B60297-36EB-4699-9722-937A37595C5E}"/>
            </a:ext>
          </a:extLst>
        </xdr:cNvPr>
        <xdr:cNvSpPr txBox="1"/>
      </xdr:nvSpPr>
      <xdr:spPr>
        <a:xfrm>
          <a:off x="2072640" y="14478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leria%20ADD-IN\A&#231;&#245;es%20Risco%20e%20Retorno%20(Ofic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co e Retorno"/>
      <sheetName val="Base"/>
    </sheetNames>
    <sheetDataSet>
      <sheetData sheetId="0">
        <row r="2">
          <cell r="C2" t="str">
            <v>6M</v>
          </cell>
        </row>
        <row r="3">
          <cell r="C3">
            <v>43375</v>
          </cell>
        </row>
        <row r="4">
          <cell r="C4" t="str">
            <v>Ibovespa</v>
          </cell>
        </row>
        <row r="6">
          <cell r="C6" t="str">
            <v>Código</v>
          </cell>
        </row>
        <row r="7">
          <cell r="C7" t="str">
            <v>ABEV3</v>
          </cell>
        </row>
        <row r="8">
          <cell r="C8" t="str">
            <v>BTOW3</v>
          </cell>
        </row>
        <row r="9">
          <cell r="C9" t="str">
            <v>B3SA3</v>
          </cell>
        </row>
        <row r="10">
          <cell r="C10" t="str">
            <v>BBSE3</v>
          </cell>
        </row>
        <row r="11">
          <cell r="C11" t="str">
            <v>BRML3</v>
          </cell>
        </row>
        <row r="12">
          <cell r="C12" t="str">
            <v>BBDC3</v>
          </cell>
        </row>
        <row r="13">
          <cell r="C13" t="str">
            <v>BBDC4</v>
          </cell>
        </row>
        <row r="14">
          <cell r="C14" t="str">
            <v>BRAP4</v>
          </cell>
        </row>
        <row r="15">
          <cell r="C15" t="str">
            <v>BBAS3</v>
          </cell>
        </row>
        <row r="16">
          <cell r="C16" t="str">
            <v>BRKM5</v>
          </cell>
        </row>
        <row r="17">
          <cell r="C17" t="str">
            <v>BRFS3</v>
          </cell>
        </row>
        <row r="18">
          <cell r="C18" t="str">
            <v>CCRO3</v>
          </cell>
        </row>
        <row r="19">
          <cell r="C19" t="str">
            <v>CMIG4</v>
          </cell>
        </row>
        <row r="20">
          <cell r="C20" t="str">
            <v>CIEL3</v>
          </cell>
        </row>
        <row r="21">
          <cell r="C21" t="str">
            <v>CPLE6</v>
          </cell>
        </row>
        <row r="22">
          <cell r="C22" t="str">
            <v>CSAN3</v>
          </cell>
        </row>
        <row r="23">
          <cell r="C23" t="str">
            <v>CVCB3</v>
          </cell>
        </row>
        <row r="24">
          <cell r="C24" t="str">
            <v>CYRE3</v>
          </cell>
        </row>
        <row r="25">
          <cell r="C25" t="str">
            <v>ECOR3</v>
          </cell>
        </row>
        <row r="26">
          <cell r="C26" t="str">
            <v>ELET3</v>
          </cell>
        </row>
        <row r="27">
          <cell r="C27" t="str">
            <v>ELET6</v>
          </cell>
        </row>
        <row r="28">
          <cell r="C28" t="str">
            <v>EMBR3</v>
          </cell>
        </row>
        <row r="29">
          <cell r="C29" t="str">
            <v>ENBR3</v>
          </cell>
        </row>
        <row r="30">
          <cell r="C30" t="str">
            <v>EGIE3</v>
          </cell>
        </row>
        <row r="31">
          <cell r="C31" t="str">
            <v>EQTL3</v>
          </cell>
        </row>
        <row r="32">
          <cell r="C32" t="str">
            <v>ESTC3</v>
          </cell>
        </row>
        <row r="33">
          <cell r="C33" t="str">
            <v>FIBR3</v>
          </cell>
        </row>
        <row r="34">
          <cell r="C34" t="str">
            <v>FLRY3</v>
          </cell>
        </row>
        <row r="35">
          <cell r="C35" t="str">
            <v>GGBR4</v>
          </cell>
        </row>
        <row r="36">
          <cell r="C36" t="str">
            <v>GOAU4</v>
          </cell>
        </row>
        <row r="37">
          <cell r="C37" t="str">
            <v>GOLL4</v>
          </cell>
        </row>
        <row r="38">
          <cell r="C38" t="str">
            <v>HYPE3</v>
          </cell>
        </row>
        <row r="39">
          <cell r="C39" t="str">
            <v>IGTA3</v>
          </cell>
        </row>
        <row r="40">
          <cell r="C40" t="str">
            <v>ITSA4</v>
          </cell>
        </row>
        <row r="41">
          <cell r="C41" t="str">
            <v>ITUB4</v>
          </cell>
        </row>
        <row r="42">
          <cell r="C42" t="str">
            <v>JBSS3</v>
          </cell>
        </row>
        <row r="43">
          <cell r="C43" t="str">
            <v>KLBN11</v>
          </cell>
        </row>
        <row r="44">
          <cell r="C44" t="str">
            <v>KROT3</v>
          </cell>
        </row>
        <row r="45">
          <cell r="C45" t="str">
            <v>RENT3</v>
          </cell>
        </row>
        <row r="46">
          <cell r="C46" t="str">
            <v>LAME4</v>
          </cell>
        </row>
        <row r="47">
          <cell r="C47" t="str">
            <v>LREN3</v>
          </cell>
        </row>
        <row r="48">
          <cell r="C48" t="str">
            <v>MGLU3</v>
          </cell>
        </row>
        <row r="49">
          <cell r="C49" t="str">
            <v>MRFG3</v>
          </cell>
        </row>
        <row r="50">
          <cell r="C50" t="str">
            <v>MRVE3</v>
          </cell>
        </row>
        <row r="51">
          <cell r="C51" t="str">
            <v>MULT3</v>
          </cell>
        </row>
        <row r="52">
          <cell r="C52" t="str">
            <v>NATU3</v>
          </cell>
        </row>
        <row r="53">
          <cell r="C53" t="str">
            <v>PCAR4</v>
          </cell>
        </row>
        <row r="54">
          <cell r="C54" t="str">
            <v>PETR3</v>
          </cell>
        </row>
        <row r="55">
          <cell r="C55" t="str">
            <v>PETR4</v>
          </cell>
        </row>
        <row r="56">
          <cell r="C56" t="str">
            <v>QUAL3</v>
          </cell>
        </row>
        <row r="57">
          <cell r="C57" t="str">
            <v>RADL3</v>
          </cell>
        </row>
        <row r="58">
          <cell r="C58" t="str">
            <v>RAIL3</v>
          </cell>
        </row>
        <row r="59">
          <cell r="C59" t="str">
            <v>SBSP3</v>
          </cell>
        </row>
        <row r="60">
          <cell r="C60" t="str">
            <v>SANB11</v>
          </cell>
        </row>
        <row r="61">
          <cell r="C61" t="str">
            <v>CSNA3</v>
          </cell>
        </row>
        <row r="62">
          <cell r="C62" t="str">
            <v>SMLS3</v>
          </cell>
        </row>
        <row r="63">
          <cell r="C63" t="str">
            <v>SUZB3</v>
          </cell>
        </row>
        <row r="64">
          <cell r="C64" t="str">
            <v>TAEE11</v>
          </cell>
        </row>
        <row r="65">
          <cell r="C65" t="str">
            <v>VIVT4</v>
          </cell>
        </row>
        <row r="66">
          <cell r="C66" t="str">
            <v>TIMP3</v>
          </cell>
        </row>
        <row r="67">
          <cell r="C67" t="str">
            <v>UGPA3</v>
          </cell>
        </row>
        <row r="68">
          <cell r="C68" t="str">
            <v>USIM5</v>
          </cell>
        </row>
        <row r="69">
          <cell r="C69" t="str">
            <v>VALE3</v>
          </cell>
        </row>
        <row r="70">
          <cell r="C70" t="str">
            <v>VVAR11</v>
          </cell>
        </row>
        <row r="71">
          <cell r="C71" t="str">
            <v>WEGE3</v>
          </cell>
        </row>
        <row r="72">
          <cell r="C72" t="str">
            <v>IBOV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/>
  <dimension ref="A1:U43"/>
  <sheetViews>
    <sheetView showGridLines="0" tabSelected="1" zoomScale="90" zoomScaleNormal="90" workbookViewId="0">
      <selection activeCell="Q5" sqref="Q5"/>
    </sheetView>
  </sheetViews>
  <sheetFormatPr baseColWidth="10" defaultColWidth="8.85546875" defaultRowHeight="15" x14ac:dyDescent="0.25"/>
  <cols>
    <col min="1" max="1" width="1.7109375" customWidth="1"/>
    <col min="2" max="2" width="14.5703125" style="9" bestFit="1" customWidth="1"/>
    <col min="3" max="3" width="12" customWidth="1"/>
    <col min="4" max="4" width="13.28515625" style="8" customWidth="1"/>
    <col min="5" max="5" width="4.140625" customWidth="1"/>
    <col min="6" max="6" width="17.85546875" customWidth="1"/>
    <col min="7" max="9" width="9.140625" customWidth="1"/>
    <col min="11" max="11" width="9.140625" customWidth="1"/>
    <col min="13" max="14" width="11.85546875" bestFit="1" customWidth="1"/>
    <col min="17" max="17" width="11.85546875" bestFit="1" customWidth="1"/>
    <col min="18" max="18" width="3.5703125" customWidth="1"/>
    <col min="19" max="19" width="11.85546875" bestFit="1" customWidth="1"/>
    <col min="20" max="20" width="10.140625" bestFit="1" customWidth="1"/>
  </cols>
  <sheetData>
    <row r="1" spans="1:21" s="1" customFormat="1" ht="69" customHeight="1" x14ac:dyDescent="0.2">
      <c r="A1" s="11"/>
      <c r="B1" s="29" t="s">
        <v>711</v>
      </c>
      <c r="C1" s="29"/>
      <c r="D1" s="29"/>
      <c r="E1" s="29"/>
      <c r="F1" s="29"/>
      <c r="G1" s="29"/>
      <c r="H1" s="29"/>
      <c r="I1" s="29"/>
    </row>
    <row r="2" spans="1:21" s="1" customFormat="1" ht="15.75" thickBot="1" x14ac:dyDescent="0.3">
      <c r="B2" s="4" t="s">
        <v>74</v>
      </c>
      <c r="C2" s="5"/>
      <c r="D2" s="5"/>
      <c r="E2"/>
      <c r="F2" s="28" t="s">
        <v>73</v>
      </c>
      <c r="G2" s="28"/>
      <c r="H2" s="28"/>
      <c r="I2" s="28"/>
      <c r="K2" s="2"/>
    </row>
    <row r="3" spans="1:21" s="1" customFormat="1" ht="16.5" thickTop="1" thickBot="1" x14ac:dyDescent="0.3">
      <c r="B3" s="13" t="s">
        <v>0</v>
      </c>
      <c r="C3" s="14" t="str">
        <f>_xll.ECONOMATICA($B$4:$B$43,"return",$Q$3,$Q$4,,,,,"false",,"Retorno")</f>
        <v>Retorno</v>
      </c>
      <c r="D3" s="14" t="str">
        <f>_xll.ECONOMATICA($B$4:$B$43,"volatility",$Q$3,$Q$4,,,,,"false",,"Volatilidad")</f>
        <v>Volatilidad</v>
      </c>
      <c r="E3"/>
      <c r="F3" s="10" t="s">
        <v>0</v>
      </c>
      <c r="G3" s="10" t="s">
        <v>1</v>
      </c>
      <c r="H3" s="10" t="s">
        <v>72</v>
      </c>
      <c r="I3" s="10" t="s">
        <v>710</v>
      </c>
      <c r="P3" s="15" t="s">
        <v>77</v>
      </c>
      <c r="Q3" s="16" t="s">
        <v>2</v>
      </c>
      <c r="S3" s="23" t="s">
        <v>78</v>
      </c>
    </row>
    <row r="4" spans="1:21" s="1" customFormat="1" ht="15.95" customHeight="1" thickBot="1" x14ac:dyDescent="0.3">
      <c r="B4" s="9" t="s">
        <v>3</v>
      </c>
      <c r="C4" s="6">
        <v>-63.0436781609314</v>
      </c>
      <c r="D4" s="7">
        <v>93.971507326234104</v>
      </c>
      <c r="E4"/>
      <c r="F4" s="30" t="s">
        <v>681</v>
      </c>
      <c r="G4" s="12">
        <f>_xll.ECONOMATICA($F$5,"return",$Q$3,$Q$4,,,,,"false",,"Retorno")</f>
        <v>-21.5087233007653</v>
      </c>
      <c r="H4" s="12">
        <f>_xll.ECONOMATICA($F$4,"volatility",$Q$3,$Q$4,,,,,"false",,"Volatilidade")</f>
        <v>29.953598807798699</v>
      </c>
      <c r="I4" s="12" t="str">
        <f>_xll.ECONOMATICA($F$4,"name",,,,,,,)</f>
        <v>Djsi Chile</v>
      </c>
      <c r="P4" s="15" t="s">
        <v>75</v>
      </c>
      <c r="Q4" s="17">
        <f>IF(Q5="",_xll.ECONOMATICA("SP IPSA","Date of Last Quote"),Q5)</f>
        <v>43999</v>
      </c>
      <c r="S4" s="23" t="s">
        <v>79</v>
      </c>
    </row>
    <row r="5" spans="1:21" s="1" customFormat="1" ht="15" customHeight="1" thickBot="1" x14ac:dyDescent="0.3">
      <c r="B5" s="9" t="s">
        <v>4</v>
      </c>
      <c r="C5" s="6">
        <v>-79.413754334789701</v>
      </c>
      <c r="D5" s="7">
        <v>138.84194857953099</v>
      </c>
      <c r="E5"/>
      <c r="F5" s="31" t="s">
        <v>682</v>
      </c>
      <c r="G5" s="12">
        <f>_xll.ECONOMATICA($F$4,"return",$Q$3,$Q$4,,,,,"false",,"Retorno")</f>
        <v>-21.7684001265443</v>
      </c>
      <c r="H5" s="12">
        <f>_xll.ECONOMATICA($F$5,"volatility",$Q$3,$Q$4,,,,,"false",,"Volatilidade")</f>
        <v>31.974495464615799</v>
      </c>
      <c r="I5" s="12" t="str">
        <f>_xll.ECONOMATICA($F$5,"name",,,,,,,)</f>
        <v>Igpa</v>
      </c>
      <c r="P5" s="15" t="s">
        <v>76</v>
      </c>
      <c r="Q5" s="18"/>
      <c r="S5" s="27" t="s">
        <v>80</v>
      </c>
      <c r="T5" s="27"/>
      <c r="U5" s="27"/>
    </row>
    <row r="6" spans="1:21" s="1" customFormat="1" x14ac:dyDescent="0.25">
      <c r="B6" s="9" t="s">
        <v>41</v>
      </c>
      <c r="C6" s="6">
        <v>-19.0454006415093</v>
      </c>
      <c r="D6" s="7">
        <v>33.407941157871399</v>
      </c>
      <c r="E6"/>
      <c r="F6" s="32" t="s">
        <v>684</v>
      </c>
      <c r="G6" s="12">
        <f>_xll.ECONOMATICA($F$6,"return",$Q$3,$Q$4,,,,,"false",,"Retorno")</f>
        <v>-20.490808289469001</v>
      </c>
      <c r="H6" s="12">
        <f>_xll.ECONOMATICA($F$6,"volatility",$Q$3,$Q$4,,,,,"false",,"Volatilidade")</f>
        <v>34.745051192760002</v>
      </c>
      <c r="I6" s="12" t="str">
        <f>_xll.ECONOMATICA($F$6,"name",,,,,,,)</f>
        <v>Ipsa</v>
      </c>
      <c r="S6" s="27"/>
      <c r="T6" s="27"/>
      <c r="U6" s="27"/>
    </row>
    <row r="7" spans="1:21" s="1" customFormat="1" ht="15.75" thickBot="1" x14ac:dyDescent="0.3">
      <c r="B7" s="9" t="s">
        <v>5</v>
      </c>
      <c r="C7" s="6">
        <v>-28.037966101692302</v>
      </c>
      <c r="D7" s="7">
        <v>61.151696389249999</v>
      </c>
      <c r="E7"/>
      <c r="F7"/>
      <c r="G7"/>
    </row>
    <row r="8" spans="1:21" s="1" customFormat="1" ht="15.75" thickBot="1" x14ac:dyDescent="0.3">
      <c r="B8" s="9" t="s">
        <v>6</v>
      </c>
      <c r="C8" s="6">
        <v>-11.5921787710249</v>
      </c>
      <c r="D8" s="7">
        <v>55.055512256221803</v>
      </c>
      <c r="F8" s="19"/>
      <c r="G8" s="20"/>
      <c r="H8" s="20"/>
      <c r="I8" s="20"/>
      <c r="J8" s="20"/>
      <c r="K8" s="19"/>
      <c r="L8" s="19"/>
      <c r="M8" s="19"/>
      <c r="N8" s="19"/>
      <c r="O8" s="20"/>
      <c r="P8" s="20"/>
      <c r="Q8" s="21" t="str">
        <f>"GRÁFICO DE RIESGO Y RETORNO EN "&amp;Q3</f>
        <v>GRÁFICO DE RIESGO Y RETORNO EN 12M</v>
      </c>
    </row>
    <row r="9" spans="1:21" s="1" customFormat="1" x14ac:dyDescent="0.25">
      <c r="B9" s="9" t="s">
        <v>7</v>
      </c>
      <c r="C9" s="6">
        <v>-50.688342665380297</v>
      </c>
      <c r="D9" s="7">
        <v>59.047293168841897</v>
      </c>
    </row>
    <row r="10" spans="1:21" s="1" customFormat="1" x14ac:dyDescent="0.25">
      <c r="B10" s="9" t="s">
        <v>8</v>
      </c>
      <c r="C10" s="6">
        <v>-56.646577488456401</v>
      </c>
      <c r="D10" s="7">
        <v>53.858976975083401</v>
      </c>
      <c r="H10" s="3"/>
    </row>
    <row r="11" spans="1:21" s="1" customFormat="1" x14ac:dyDescent="0.25">
      <c r="B11" s="9" t="s">
        <v>9</v>
      </c>
      <c r="C11" s="6">
        <v>0.19157728220306999</v>
      </c>
      <c r="D11" s="7">
        <v>53.828930306306603</v>
      </c>
    </row>
    <row r="12" spans="1:21" s="1" customFormat="1" x14ac:dyDescent="0.25">
      <c r="B12" s="9" t="s">
        <v>42</v>
      </c>
      <c r="C12" s="6">
        <v>-12.4357695468498</v>
      </c>
      <c r="D12" s="7">
        <v>36.0471800080268</v>
      </c>
      <c r="E12"/>
      <c r="F12"/>
      <c r="G12"/>
    </row>
    <row r="13" spans="1:21" s="1" customFormat="1" x14ac:dyDescent="0.25">
      <c r="B13" s="9" t="s">
        <v>10</v>
      </c>
      <c r="C13" s="6">
        <v>-26.313941344415099</v>
      </c>
      <c r="D13" s="7">
        <v>48.719186654372599</v>
      </c>
      <c r="E13"/>
      <c r="F13"/>
      <c r="G13"/>
    </row>
    <row r="14" spans="1:21" s="1" customFormat="1" x14ac:dyDescent="0.25">
      <c r="B14" s="9" t="s">
        <v>11</v>
      </c>
      <c r="C14" s="6">
        <v>-49.534947212145198</v>
      </c>
      <c r="D14" s="7">
        <v>52.335078675125303</v>
      </c>
      <c r="E14"/>
      <c r="F14"/>
      <c r="G14"/>
    </row>
    <row r="15" spans="1:21" s="1" customFormat="1" x14ac:dyDescent="0.25">
      <c r="B15" s="9" t="s">
        <v>12</v>
      </c>
      <c r="C15" s="6">
        <v>-10.246334849856799</v>
      </c>
      <c r="D15" s="7">
        <v>49.622681668726699</v>
      </c>
      <c r="E15"/>
    </row>
    <row r="16" spans="1:21" s="1" customFormat="1" x14ac:dyDescent="0.25">
      <c r="B16" s="9" t="s">
        <v>13</v>
      </c>
      <c r="C16" s="6">
        <v>-49.583791919285403</v>
      </c>
      <c r="D16" s="7">
        <v>56.258355462341598</v>
      </c>
      <c r="E16"/>
      <c r="F16"/>
      <c r="G16"/>
    </row>
    <row r="17" spans="2:21" s="1" customFormat="1" x14ac:dyDescent="0.25">
      <c r="B17" s="9" t="s">
        <v>14</v>
      </c>
      <c r="C17" s="6">
        <v>-14.0245071443205</v>
      </c>
      <c r="D17" s="7">
        <v>50.220272726786803</v>
      </c>
      <c r="E17"/>
      <c r="F17"/>
      <c r="G17"/>
    </row>
    <row r="18" spans="2:21" s="1" customFormat="1" x14ac:dyDescent="0.25">
      <c r="B18" s="9" t="s">
        <v>15</v>
      </c>
      <c r="C18" s="6">
        <v>-47.714259313477697</v>
      </c>
      <c r="D18" s="7">
        <v>56.421190205553998</v>
      </c>
      <c r="E18"/>
      <c r="F18"/>
      <c r="G18"/>
      <c r="T18"/>
      <c r="U18"/>
    </row>
    <row r="19" spans="2:21" s="1" customFormat="1" x14ac:dyDescent="0.25">
      <c r="B19" s="9" t="s">
        <v>16</v>
      </c>
      <c r="C19" s="6">
        <v>-43.051104698504801</v>
      </c>
      <c r="D19" s="7">
        <v>51.081302892998799</v>
      </c>
      <c r="E19"/>
      <c r="F19"/>
      <c r="G19"/>
    </row>
    <row r="20" spans="2:21" s="1" customFormat="1" x14ac:dyDescent="0.25">
      <c r="B20" s="9" t="s">
        <v>17</v>
      </c>
      <c r="C20" s="6">
        <v>13.991382861058799</v>
      </c>
      <c r="D20" s="7">
        <v>42.483605826797401</v>
      </c>
      <c r="E20"/>
      <c r="F20"/>
      <c r="G20"/>
    </row>
    <row r="21" spans="2:21" s="1" customFormat="1" x14ac:dyDescent="0.25">
      <c r="B21" s="9" t="s">
        <v>18</v>
      </c>
      <c r="C21" s="6">
        <v>-14.5583521211811</v>
      </c>
      <c r="D21" s="7">
        <v>47.614736529183602</v>
      </c>
      <c r="E21"/>
      <c r="F21"/>
      <c r="G21"/>
    </row>
    <row r="22" spans="2:21" s="1" customFormat="1" x14ac:dyDescent="0.25">
      <c r="B22" s="9" t="s">
        <v>19</v>
      </c>
      <c r="C22" s="6">
        <v>-15.807077535108</v>
      </c>
      <c r="D22" s="7">
        <v>47.837680005119203</v>
      </c>
      <c r="E22"/>
      <c r="F22"/>
      <c r="G22"/>
    </row>
    <row r="23" spans="2:21" s="1" customFormat="1" x14ac:dyDescent="0.25">
      <c r="B23" s="9" t="s">
        <v>20</v>
      </c>
      <c r="C23" s="6">
        <v>-28.658574588102098</v>
      </c>
      <c r="D23" s="7">
        <v>43.044407596113203</v>
      </c>
      <c r="E23"/>
      <c r="F23"/>
      <c r="G23"/>
    </row>
    <row r="24" spans="2:21" s="1" customFormat="1" x14ac:dyDescent="0.25">
      <c r="B24" s="9" t="s">
        <v>21</v>
      </c>
      <c r="C24" s="6">
        <v>-31.1823767638998</v>
      </c>
      <c r="D24" s="7">
        <v>44.688255016691997</v>
      </c>
      <c r="E24"/>
      <c r="F24"/>
      <c r="G24"/>
      <c r="H24"/>
      <c r="I24"/>
      <c r="J24"/>
    </row>
    <row r="25" spans="2:21" s="1" customFormat="1" x14ac:dyDescent="0.25">
      <c r="B25" s="9" t="s">
        <v>22</v>
      </c>
      <c r="C25" s="6">
        <v>-7.9334316054882903</v>
      </c>
      <c r="D25" s="7">
        <v>46.128231420996599</v>
      </c>
      <c r="E25"/>
      <c r="F25"/>
      <c r="G25"/>
      <c r="H25"/>
      <c r="I25" t="str">
        <f>"RIESGO EN "&amp;Q3</f>
        <v>RIESGO EN 12M</v>
      </c>
      <c r="J25"/>
    </row>
    <row r="26" spans="2:21" s="1" customFormat="1" x14ac:dyDescent="0.25">
      <c r="B26" s="9" t="s">
        <v>23</v>
      </c>
      <c r="C26" s="6">
        <v>-40.228933837381199</v>
      </c>
      <c r="D26" s="7">
        <v>44.1757113361964</v>
      </c>
      <c r="E26"/>
      <c r="F26"/>
      <c r="G26"/>
      <c r="H26"/>
      <c r="I26" t="str">
        <f>"RETORNO EN "&amp;Q3</f>
        <v>RETORNO EN 12M</v>
      </c>
      <c r="J26"/>
    </row>
    <row r="27" spans="2:21" s="1" customFormat="1" x14ac:dyDescent="0.25">
      <c r="B27" s="9" t="s">
        <v>24</v>
      </c>
      <c r="C27" s="6">
        <v>-2.6456935970600202</v>
      </c>
      <c r="D27" s="7">
        <v>44.935451124154497</v>
      </c>
      <c r="E27"/>
      <c r="F27"/>
      <c r="G27"/>
      <c r="H27"/>
      <c r="I27"/>
      <c r="J27"/>
    </row>
    <row r="28" spans="2:21" s="1" customFormat="1" x14ac:dyDescent="0.25">
      <c r="B28" s="9" t="s">
        <v>25</v>
      </c>
      <c r="C28" s="6">
        <v>3.8235919077123999</v>
      </c>
      <c r="D28" s="7">
        <v>43.530474195897099</v>
      </c>
      <c r="E28"/>
      <c r="F28"/>
      <c r="G28"/>
      <c r="J28"/>
    </row>
    <row r="29" spans="2:21" s="1" customFormat="1" x14ac:dyDescent="0.25">
      <c r="B29" s="9" t="s">
        <v>26</v>
      </c>
      <c r="C29" s="6">
        <v>-5.6570740845054397</v>
      </c>
      <c r="D29" s="7">
        <v>40.2429343261756</v>
      </c>
      <c r="E29"/>
      <c r="F29"/>
      <c r="G29"/>
    </row>
    <row r="30" spans="2:21" s="1" customFormat="1" x14ac:dyDescent="0.25">
      <c r="B30" s="9" t="s">
        <v>27</v>
      </c>
      <c r="C30" s="6">
        <v>-14.9307337805076</v>
      </c>
      <c r="D30" s="7">
        <v>40.711760994978199</v>
      </c>
      <c r="E30"/>
      <c r="F30"/>
      <c r="G30"/>
    </row>
    <row r="31" spans="2:21" s="1" customFormat="1" x14ac:dyDescent="0.25">
      <c r="B31" s="9" t="s">
        <v>28</v>
      </c>
      <c r="C31" s="6">
        <v>-21.093508082965901</v>
      </c>
      <c r="D31" s="7">
        <v>43.6538248205907</v>
      </c>
      <c r="E31"/>
      <c r="F31"/>
      <c r="G31"/>
    </row>
    <row r="32" spans="2:21" s="1" customFormat="1" x14ac:dyDescent="0.25">
      <c r="B32" s="9" t="s">
        <v>29</v>
      </c>
      <c r="C32" s="6">
        <v>-31.554897924244901</v>
      </c>
      <c r="D32" s="7">
        <v>41.183816460194102</v>
      </c>
      <c r="E32"/>
      <c r="F32"/>
      <c r="G32"/>
    </row>
    <row r="33" spans="2:7" s="1" customFormat="1" x14ac:dyDescent="0.25">
      <c r="B33" s="9" t="s">
        <v>30</v>
      </c>
      <c r="C33" s="6">
        <v>-33.198890496452798</v>
      </c>
      <c r="D33" s="7">
        <v>39.976600636495299</v>
      </c>
      <c r="E33"/>
      <c r="F33"/>
      <c r="G33"/>
    </row>
    <row r="34" spans="2:7" s="1" customFormat="1" x14ac:dyDescent="0.25">
      <c r="B34" s="9" t="s">
        <v>31</v>
      </c>
      <c r="C34" s="6">
        <v>-33.892516461666702</v>
      </c>
      <c r="D34" s="7">
        <v>37.030815627775198</v>
      </c>
      <c r="E34"/>
      <c r="F34"/>
      <c r="G34"/>
    </row>
    <row r="35" spans="2:7" s="1" customFormat="1" x14ac:dyDescent="0.25">
      <c r="B35" s="9" t="s">
        <v>32</v>
      </c>
      <c r="C35" s="6">
        <v>-35.968779402610402</v>
      </c>
      <c r="D35" s="7">
        <v>43.624357344990102</v>
      </c>
      <c r="E35"/>
      <c r="F35"/>
      <c r="G35"/>
    </row>
    <row r="36" spans="2:7" s="1" customFormat="1" x14ac:dyDescent="0.25">
      <c r="B36" s="9" t="s">
        <v>40</v>
      </c>
      <c r="C36" s="6">
        <v>-40.0209656905499</v>
      </c>
      <c r="D36" s="7">
        <v>37.091074110474402</v>
      </c>
      <c r="E36"/>
      <c r="F36"/>
      <c r="G36"/>
    </row>
    <row r="37" spans="2:7" s="1" customFormat="1" x14ac:dyDescent="0.25">
      <c r="B37" s="9" t="s">
        <v>33</v>
      </c>
      <c r="C37" s="6">
        <v>-38.870505350118002</v>
      </c>
      <c r="D37" s="7">
        <v>36.376144017907798</v>
      </c>
      <c r="E37"/>
      <c r="F37"/>
      <c r="G37"/>
    </row>
    <row r="38" spans="2:7" s="1" customFormat="1" x14ac:dyDescent="0.25">
      <c r="B38" s="9" t="s">
        <v>34</v>
      </c>
      <c r="C38" s="6">
        <v>-8.0082272704166808</v>
      </c>
      <c r="D38" s="7">
        <v>36.472015768464203</v>
      </c>
      <c r="E38"/>
      <c r="F38"/>
      <c r="G38"/>
    </row>
    <row r="39" spans="2:7" s="1" customFormat="1" x14ac:dyDescent="0.25">
      <c r="B39" s="9" t="s">
        <v>35</v>
      </c>
      <c r="C39" s="6">
        <v>-31.5423508965177</v>
      </c>
      <c r="D39" s="7">
        <v>30.960376636357999</v>
      </c>
      <c r="E39"/>
      <c r="F39"/>
      <c r="G39"/>
    </row>
    <row r="40" spans="2:7" s="1" customFormat="1" x14ac:dyDescent="0.25">
      <c r="B40" s="9" t="s">
        <v>36</v>
      </c>
      <c r="C40" s="6">
        <v>3.1164877960691202</v>
      </c>
      <c r="D40" s="7">
        <v>36.537448982941001</v>
      </c>
      <c r="E40"/>
      <c r="F40"/>
      <c r="G40"/>
    </row>
    <row r="41" spans="2:7" s="1" customFormat="1" x14ac:dyDescent="0.25">
      <c r="B41" s="9" t="s">
        <v>37</v>
      </c>
      <c r="C41" s="6">
        <v>-43.503064231481403</v>
      </c>
      <c r="D41" s="7">
        <v>36.906671424861997</v>
      </c>
      <c r="E41"/>
      <c r="F41"/>
      <c r="G41"/>
    </row>
    <row r="42" spans="2:7" s="1" customFormat="1" x14ac:dyDescent="0.25">
      <c r="B42" s="9" t="s">
        <v>38</v>
      </c>
      <c r="C42" s="6">
        <v>-16.6213401442219</v>
      </c>
      <c r="D42" s="7">
        <v>30.587121442396899</v>
      </c>
      <c r="E42"/>
      <c r="F42"/>
      <c r="G42"/>
    </row>
    <row r="43" spans="2:7" s="1" customFormat="1" x14ac:dyDescent="0.25">
      <c r="B43" s="9" t="s">
        <v>39</v>
      </c>
      <c r="C43" s="6">
        <v>-24.034292065974999</v>
      </c>
      <c r="D43" s="7">
        <v>36.162606680707498</v>
      </c>
      <c r="E43"/>
      <c r="F43"/>
      <c r="G43"/>
    </row>
  </sheetData>
  <mergeCells count="3">
    <mergeCell ref="S5:U6"/>
    <mergeCell ref="F2:I2"/>
    <mergeCell ref="B1:I1"/>
  </mergeCells>
  <conditionalFormatting sqref="B4:D43 F4:H6">
    <cfRule type="expression" dxfId="3" priority="9">
      <formula>MOD(ROW(),2)</formula>
    </cfRule>
  </conditionalFormatting>
  <conditionalFormatting sqref="I4">
    <cfRule type="expression" dxfId="2" priority="5">
      <formula>MOD(ROW(),2)</formula>
    </cfRule>
  </conditionalFormatting>
  <conditionalFormatting sqref="I5">
    <cfRule type="expression" dxfId="1" priority="2">
      <formula>MOD(ROW(),2)</formula>
    </cfRule>
  </conditionalFormatting>
  <conditionalFormatting sqref="I6">
    <cfRule type="expression" dxfId="0" priority="1">
      <formula>MOD(ROW(),2)</formula>
    </cfRule>
  </conditionalFormatting>
  <dataValidations count="1">
    <dataValidation type="list" allowBlank="1" showInputMessage="1" showErrorMessage="1" sqref="Q3" xr:uid="{DE697C04-1CA5-4FA3-9A79-8A3CC40284A1}">
      <formula1>"1M,6M,12M,24M,36M,48M"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landscape" r:id="rId1"/>
  <colBreaks count="1" manualBreakCount="1">
    <brk id="17" max="3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15B72AA-803C-4B30-B6D7-117D7C82A7A7}">
          <x14:formula1>
            <xm:f>'Referencias Índices'!$A$3:$A$31</xm:f>
          </x14:formula1>
          <xm:sqref>F4:F6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6F22-16FE-44F6-833B-BAAC193550AB}">
  <sheetPr codeName="Planilha1"/>
  <dimension ref="A1:E31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ColWidth="9.140625" defaultRowHeight="12.75" x14ac:dyDescent="0.2"/>
  <cols>
    <col min="1" max="1" width="24.5703125" style="1" bestFit="1" customWidth="1"/>
    <col min="2" max="2" width="25.140625" style="1" bestFit="1" customWidth="1"/>
    <col min="3" max="4" width="9.140625" style="1"/>
    <col min="5" max="5" width="15.42578125" style="1" bestFit="1" customWidth="1"/>
    <col min="6" max="16384" width="9.140625" style="1"/>
  </cols>
  <sheetData>
    <row r="1" spans="1:5" ht="67.150000000000006" customHeight="1" thickBot="1" x14ac:dyDescent="0.3">
      <c r="A1"/>
      <c r="B1"/>
      <c r="C1"/>
      <c r="D1"/>
      <c r="E1"/>
    </row>
    <row r="2" spans="1:5" ht="13.5" thickBot="1" x14ac:dyDescent="0.25">
      <c r="A2" s="22" t="str">
        <f>+_xll.ECOSECURITIES("stockindex","active",,"chl")</f>
        <v>Codigo</v>
      </c>
      <c r="B2" s="22" t="str">
        <f>+_xll.ECONOMATICA(A3:A50,"name")</f>
        <v>Nombre</v>
      </c>
    </row>
    <row r="3" spans="1:5" x14ac:dyDescent="0.2">
      <c r="A3" s="1" t="s">
        <v>681</v>
      </c>
      <c r="B3" s="1" t="s">
        <v>43</v>
      </c>
    </row>
    <row r="4" spans="1:5" x14ac:dyDescent="0.2">
      <c r="A4" s="1" t="s">
        <v>682</v>
      </c>
      <c r="B4" s="1" t="s">
        <v>44</v>
      </c>
    </row>
    <row r="5" spans="1:5" x14ac:dyDescent="0.2">
      <c r="A5" s="1" t="s">
        <v>683</v>
      </c>
      <c r="B5" s="1" t="s">
        <v>45</v>
      </c>
    </row>
    <row r="6" spans="1:5" x14ac:dyDescent="0.2">
      <c r="A6" s="1" t="s">
        <v>684</v>
      </c>
      <c r="B6" s="1" t="s">
        <v>46</v>
      </c>
    </row>
    <row r="7" spans="1:5" x14ac:dyDescent="0.2">
      <c r="A7" s="1" t="s">
        <v>685</v>
      </c>
      <c r="B7" s="1" t="s">
        <v>47</v>
      </c>
    </row>
    <row r="8" spans="1:5" x14ac:dyDescent="0.2">
      <c r="A8" s="1" t="s">
        <v>686</v>
      </c>
      <c r="B8" s="1" t="s">
        <v>48</v>
      </c>
    </row>
    <row r="9" spans="1:5" x14ac:dyDescent="0.2">
      <c r="A9" s="1" t="s">
        <v>687</v>
      </c>
      <c r="B9" s="1" t="s">
        <v>49</v>
      </c>
    </row>
    <row r="10" spans="1:5" x14ac:dyDescent="0.2">
      <c r="A10" s="1" t="s">
        <v>688</v>
      </c>
      <c r="B10" s="1" t="s">
        <v>50</v>
      </c>
    </row>
    <row r="11" spans="1:5" x14ac:dyDescent="0.2">
      <c r="A11" s="1" t="s">
        <v>689</v>
      </c>
      <c r="B11" s="1" t="s">
        <v>51</v>
      </c>
    </row>
    <row r="12" spans="1:5" x14ac:dyDescent="0.2">
      <c r="A12" s="1" t="s">
        <v>690</v>
      </c>
      <c r="B12" s="1" t="s">
        <v>52</v>
      </c>
    </row>
    <row r="13" spans="1:5" x14ac:dyDescent="0.2">
      <c r="A13" s="1" t="s">
        <v>691</v>
      </c>
      <c r="B13" s="1" t="s">
        <v>53</v>
      </c>
    </row>
    <row r="14" spans="1:5" x14ac:dyDescent="0.2">
      <c r="A14" s="1" t="s">
        <v>692</v>
      </c>
      <c r="B14" s="1" t="s">
        <v>54</v>
      </c>
    </row>
    <row r="15" spans="1:5" x14ac:dyDescent="0.2">
      <c r="A15" s="1" t="s">
        <v>693</v>
      </c>
      <c r="B15" s="1" t="s">
        <v>55</v>
      </c>
    </row>
    <row r="16" spans="1:5" x14ac:dyDescent="0.2">
      <c r="A16" s="1" t="s">
        <v>694</v>
      </c>
      <c r="B16" s="1" t="s">
        <v>56</v>
      </c>
    </row>
    <row r="17" spans="1:2" x14ac:dyDescent="0.2">
      <c r="A17" s="1" t="s">
        <v>695</v>
      </c>
      <c r="B17" s="1" t="s">
        <v>57</v>
      </c>
    </row>
    <row r="18" spans="1:2" x14ac:dyDescent="0.2">
      <c r="A18" s="1" t="s">
        <v>696</v>
      </c>
      <c r="B18" s="1" t="s">
        <v>58</v>
      </c>
    </row>
    <row r="19" spans="1:2" x14ac:dyDescent="0.2">
      <c r="A19" s="1" t="s">
        <v>697</v>
      </c>
      <c r="B19" s="1" t="s">
        <v>59</v>
      </c>
    </row>
    <row r="20" spans="1:2" x14ac:dyDescent="0.2">
      <c r="A20" s="1" t="s">
        <v>698</v>
      </c>
      <c r="B20" s="1" t="s">
        <v>60</v>
      </c>
    </row>
    <row r="21" spans="1:2" x14ac:dyDescent="0.2">
      <c r="A21" s="1" t="s">
        <v>699</v>
      </c>
      <c r="B21" s="1" t="s">
        <v>61</v>
      </c>
    </row>
    <row r="22" spans="1:2" x14ac:dyDescent="0.2">
      <c r="A22" s="1" t="s">
        <v>700</v>
      </c>
      <c r="B22" s="1" t="s">
        <v>62</v>
      </c>
    </row>
    <row r="23" spans="1:2" x14ac:dyDescent="0.2">
      <c r="A23" s="1" t="s">
        <v>701</v>
      </c>
      <c r="B23" s="1" t="s">
        <v>63</v>
      </c>
    </row>
    <row r="24" spans="1:2" x14ac:dyDescent="0.2">
      <c r="A24" s="1" t="s">
        <v>702</v>
      </c>
      <c r="B24" s="1" t="s">
        <v>64</v>
      </c>
    </row>
    <row r="25" spans="1:2" x14ac:dyDescent="0.2">
      <c r="A25" s="1" t="s">
        <v>703</v>
      </c>
      <c r="B25" s="1" t="s">
        <v>65</v>
      </c>
    </row>
    <row r="26" spans="1:2" x14ac:dyDescent="0.2">
      <c r="A26" s="1" t="s">
        <v>704</v>
      </c>
      <c r="B26" s="1" t="s">
        <v>66</v>
      </c>
    </row>
    <row r="27" spans="1:2" x14ac:dyDescent="0.2">
      <c r="A27" s="1" t="s">
        <v>705</v>
      </c>
      <c r="B27" s="1" t="s">
        <v>67</v>
      </c>
    </row>
    <row r="28" spans="1:2" x14ac:dyDescent="0.2">
      <c r="A28" s="1" t="s">
        <v>706</v>
      </c>
      <c r="B28" s="1" t="s">
        <v>68</v>
      </c>
    </row>
    <row r="29" spans="1:2" x14ac:dyDescent="0.2">
      <c r="A29" s="1" t="s">
        <v>707</v>
      </c>
      <c r="B29" s="1" t="s">
        <v>69</v>
      </c>
    </row>
    <row r="30" spans="1:2" x14ac:dyDescent="0.2">
      <c r="A30" s="1" t="s">
        <v>708</v>
      </c>
      <c r="B30" s="1" t="s">
        <v>70</v>
      </c>
    </row>
    <row r="31" spans="1:2" x14ac:dyDescent="0.2">
      <c r="A31" s="1" t="s">
        <v>709</v>
      </c>
      <c r="B31" s="1" t="s">
        <v>71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3B4E4-6E27-4A87-B708-A820BFF6DB92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4" ht="70.150000000000006" customHeight="1" thickBot="1" x14ac:dyDescent="0.3"/>
    <row r="2" spans="1:4" ht="15.75" thickBot="1" x14ac:dyDescent="0.3">
      <c r="A2" s="24" t="str">
        <f>+_xll.ECOSECURITIES("stock","active",,"chl","xsgo","true","Acciones Chilenas")</f>
        <v>Acciones Chilenas</v>
      </c>
      <c r="B2" s="25" t="str">
        <f>+_xll.ECONOMATICA(A3:A500,"name",,,,,,,,"true")</f>
        <v>Nombre</v>
      </c>
      <c r="C2" s="25" t="str">
        <f>+_xll.ECONOMATICA($A$3:$A$500,"Ticker",,,,,,,,"true")</f>
        <v>Codigo</v>
      </c>
      <c r="D2" s="26" t="str">
        <f>+_xll.ECONOMATICA($A$3:$A$500,"Class",,,,,,,,"true")</f>
        <v>Clase</v>
      </c>
    </row>
    <row r="3" spans="1:4" x14ac:dyDescent="0.25">
      <c r="A3" t="s">
        <v>81</v>
      </c>
      <c r="B3" t="s">
        <v>82</v>
      </c>
      <c r="C3" t="s">
        <v>83</v>
      </c>
      <c r="D3" t="s">
        <v>84</v>
      </c>
    </row>
    <row r="4" spans="1:4" x14ac:dyDescent="0.25">
      <c r="A4" t="s">
        <v>85</v>
      </c>
      <c r="B4" t="s">
        <v>86</v>
      </c>
      <c r="C4" t="s">
        <v>87</v>
      </c>
      <c r="D4" t="s">
        <v>84</v>
      </c>
    </row>
    <row r="5" spans="1:4" x14ac:dyDescent="0.25">
      <c r="A5" t="s">
        <v>88</v>
      </c>
      <c r="B5" t="s">
        <v>89</v>
      </c>
      <c r="C5" t="s">
        <v>90</v>
      </c>
      <c r="D5" t="s">
        <v>84</v>
      </c>
    </row>
    <row r="6" spans="1:4" x14ac:dyDescent="0.25">
      <c r="A6" t="s">
        <v>91</v>
      </c>
      <c r="B6" t="s">
        <v>92</v>
      </c>
      <c r="C6" t="s">
        <v>93</v>
      </c>
      <c r="D6" t="s">
        <v>84</v>
      </c>
    </row>
    <row r="7" spans="1:4" x14ac:dyDescent="0.25">
      <c r="A7" t="s">
        <v>94</v>
      </c>
      <c r="B7" t="s">
        <v>95</v>
      </c>
      <c r="C7" t="s">
        <v>96</v>
      </c>
      <c r="D7" t="s">
        <v>84</v>
      </c>
    </row>
    <row r="8" spans="1:4" x14ac:dyDescent="0.25">
      <c r="A8" t="s">
        <v>97</v>
      </c>
      <c r="B8" t="s">
        <v>98</v>
      </c>
      <c r="C8" t="s">
        <v>22</v>
      </c>
      <c r="D8" t="s">
        <v>84</v>
      </c>
    </row>
    <row r="9" spans="1:4" x14ac:dyDescent="0.25">
      <c r="A9" t="s">
        <v>99</v>
      </c>
      <c r="B9" t="s">
        <v>100</v>
      </c>
      <c r="C9" t="s">
        <v>101</v>
      </c>
      <c r="D9" t="s">
        <v>84</v>
      </c>
    </row>
    <row r="10" spans="1:4" x14ac:dyDescent="0.25">
      <c r="A10" t="s">
        <v>102</v>
      </c>
      <c r="B10" t="s">
        <v>103</v>
      </c>
      <c r="C10" t="s">
        <v>104</v>
      </c>
      <c r="D10" t="s">
        <v>84</v>
      </c>
    </row>
    <row r="11" spans="1:4" x14ac:dyDescent="0.25">
      <c r="A11" t="s">
        <v>105</v>
      </c>
      <c r="B11" t="s">
        <v>106</v>
      </c>
      <c r="C11" t="s">
        <v>21</v>
      </c>
      <c r="D11" t="s">
        <v>107</v>
      </c>
    </row>
    <row r="12" spans="1:4" x14ac:dyDescent="0.25">
      <c r="A12" t="s">
        <v>108</v>
      </c>
      <c r="B12" t="s">
        <v>106</v>
      </c>
      <c r="C12" t="s">
        <v>109</v>
      </c>
      <c r="D12" t="s">
        <v>110</v>
      </c>
    </row>
    <row r="13" spans="1:4" x14ac:dyDescent="0.25">
      <c r="A13" t="s">
        <v>111</v>
      </c>
      <c r="B13" t="s">
        <v>112</v>
      </c>
      <c r="C13" t="s">
        <v>113</v>
      </c>
      <c r="D13" t="s">
        <v>84</v>
      </c>
    </row>
    <row r="14" spans="1:4" x14ac:dyDescent="0.25">
      <c r="A14" t="s">
        <v>114</v>
      </c>
      <c r="B14" t="s">
        <v>115</v>
      </c>
      <c r="C14" t="s">
        <v>116</v>
      </c>
      <c r="D14" t="s">
        <v>84</v>
      </c>
    </row>
    <row r="15" spans="1:4" x14ac:dyDescent="0.25">
      <c r="A15" t="s">
        <v>117</v>
      </c>
      <c r="B15" t="s">
        <v>118</v>
      </c>
      <c r="C15" t="s">
        <v>39</v>
      </c>
      <c r="D15" t="s">
        <v>84</v>
      </c>
    </row>
    <row r="16" spans="1:4" x14ac:dyDescent="0.25">
      <c r="A16" t="s">
        <v>119</v>
      </c>
      <c r="B16" t="s">
        <v>120</v>
      </c>
      <c r="C16" t="s">
        <v>121</v>
      </c>
      <c r="D16" t="s">
        <v>84</v>
      </c>
    </row>
    <row r="17" spans="1:4" x14ac:dyDescent="0.25">
      <c r="A17" t="s">
        <v>122</v>
      </c>
      <c r="B17" t="s">
        <v>123</v>
      </c>
      <c r="C17" t="s">
        <v>124</v>
      </c>
      <c r="D17" t="s">
        <v>84</v>
      </c>
    </row>
    <row r="18" spans="1:4" x14ac:dyDescent="0.25">
      <c r="A18" t="s">
        <v>125</v>
      </c>
      <c r="B18" t="s">
        <v>126</v>
      </c>
      <c r="C18" t="s">
        <v>127</v>
      </c>
      <c r="D18" t="s">
        <v>84</v>
      </c>
    </row>
    <row r="19" spans="1:4" x14ac:dyDescent="0.25">
      <c r="A19" t="s">
        <v>128</v>
      </c>
      <c r="B19" t="s">
        <v>129</v>
      </c>
      <c r="C19" t="s">
        <v>130</v>
      </c>
      <c r="D19" t="s">
        <v>84</v>
      </c>
    </row>
    <row r="20" spans="1:4" x14ac:dyDescent="0.25">
      <c r="A20" t="s">
        <v>131</v>
      </c>
      <c r="B20" t="s">
        <v>132</v>
      </c>
      <c r="C20" t="s">
        <v>27</v>
      </c>
      <c r="D20" t="s">
        <v>84</v>
      </c>
    </row>
    <row r="21" spans="1:4" x14ac:dyDescent="0.25">
      <c r="A21" t="s">
        <v>133</v>
      </c>
      <c r="B21" t="s">
        <v>134</v>
      </c>
      <c r="C21" t="s">
        <v>30</v>
      </c>
      <c r="D21" t="s">
        <v>84</v>
      </c>
    </row>
    <row r="22" spans="1:4" x14ac:dyDescent="0.25">
      <c r="A22" t="s">
        <v>135</v>
      </c>
      <c r="B22" t="s">
        <v>136</v>
      </c>
      <c r="C22" t="s">
        <v>137</v>
      </c>
      <c r="D22" t="s">
        <v>84</v>
      </c>
    </row>
    <row r="23" spans="1:4" x14ac:dyDescent="0.25">
      <c r="A23" t="s">
        <v>138</v>
      </c>
      <c r="B23" t="s">
        <v>139</v>
      </c>
      <c r="C23" t="s">
        <v>8</v>
      </c>
      <c r="D23" t="s">
        <v>84</v>
      </c>
    </row>
    <row r="24" spans="1:4" x14ac:dyDescent="0.25">
      <c r="A24" t="s">
        <v>140</v>
      </c>
      <c r="B24" t="s">
        <v>141</v>
      </c>
      <c r="C24" t="s">
        <v>20</v>
      </c>
      <c r="D24" t="s">
        <v>84</v>
      </c>
    </row>
    <row r="25" spans="1:4" x14ac:dyDescent="0.25">
      <c r="A25" t="s">
        <v>142</v>
      </c>
      <c r="B25" t="s">
        <v>143</v>
      </c>
      <c r="C25" t="s">
        <v>144</v>
      </c>
      <c r="D25" t="s">
        <v>84</v>
      </c>
    </row>
    <row r="26" spans="1:4" x14ac:dyDescent="0.25">
      <c r="A26" t="s">
        <v>145</v>
      </c>
      <c r="B26" t="s">
        <v>146</v>
      </c>
      <c r="C26" t="s">
        <v>147</v>
      </c>
      <c r="D26" t="s">
        <v>84</v>
      </c>
    </row>
    <row r="27" spans="1:4" x14ac:dyDescent="0.25">
      <c r="A27" t="s">
        <v>148</v>
      </c>
      <c r="B27" t="s">
        <v>149</v>
      </c>
      <c r="C27" t="s">
        <v>32</v>
      </c>
      <c r="D27" t="s">
        <v>84</v>
      </c>
    </row>
    <row r="28" spans="1:4" x14ac:dyDescent="0.25">
      <c r="A28" t="s">
        <v>150</v>
      </c>
      <c r="B28" t="s">
        <v>151</v>
      </c>
      <c r="C28" t="s">
        <v>152</v>
      </c>
      <c r="D28" t="s">
        <v>84</v>
      </c>
    </row>
    <row r="29" spans="1:4" x14ac:dyDescent="0.25">
      <c r="A29" t="s">
        <v>153</v>
      </c>
      <c r="B29" t="s">
        <v>154</v>
      </c>
      <c r="C29" t="s">
        <v>155</v>
      </c>
      <c r="D29" t="s">
        <v>84</v>
      </c>
    </row>
    <row r="30" spans="1:4" x14ac:dyDescent="0.25">
      <c r="A30" t="s">
        <v>156</v>
      </c>
      <c r="B30" t="s">
        <v>157</v>
      </c>
      <c r="C30" t="s">
        <v>158</v>
      </c>
      <c r="D30" t="s">
        <v>84</v>
      </c>
    </row>
    <row r="31" spans="1:4" x14ac:dyDescent="0.25">
      <c r="A31" t="s">
        <v>159</v>
      </c>
      <c r="B31" t="s">
        <v>160</v>
      </c>
      <c r="C31" t="s">
        <v>161</v>
      </c>
      <c r="D31" t="s">
        <v>84</v>
      </c>
    </row>
    <row r="32" spans="1:4" x14ac:dyDescent="0.25">
      <c r="A32" t="s">
        <v>162</v>
      </c>
      <c r="B32" t="s">
        <v>163</v>
      </c>
      <c r="C32" t="s">
        <v>164</v>
      </c>
      <c r="D32" t="s">
        <v>84</v>
      </c>
    </row>
    <row r="33" spans="1:4" x14ac:dyDescent="0.25">
      <c r="A33" t="s">
        <v>165</v>
      </c>
      <c r="B33" t="s">
        <v>166</v>
      </c>
      <c r="C33" t="s">
        <v>5</v>
      </c>
      <c r="D33" t="s">
        <v>84</v>
      </c>
    </row>
    <row r="34" spans="1:4" x14ac:dyDescent="0.25">
      <c r="A34" t="s">
        <v>167</v>
      </c>
      <c r="B34" t="s">
        <v>168</v>
      </c>
      <c r="C34" t="s">
        <v>169</v>
      </c>
      <c r="D34" t="s">
        <v>84</v>
      </c>
    </row>
    <row r="35" spans="1:4" x14ac:dyDescent="0.25">
      <c r="A35" t="s">
        <v>170</v>
      </c>
      <c r="B35" t="s">
        <v>171</v>
      </c>
      <c r="C35" t="s">
        <v>172</v>
      </c>
      <c r="D35" t="s">
        <v>84</v>
      </c>
    </row>
    <row r="36" spans="1:4" x14ac:dyDescent="0.25">
      <c r="A36" t="s">
        <v>173</v>
      </c>
      <c r="B36" t="s">
        <v>174</v>
      </c>
      <c r="C36" t="s">
        <v>175</v>
      </c>
      <c r="D36" t="s">
        <v>84</v>
      </c>
    </row>
    <row r="37" spans="1:4" x14ac:dyDescent="0.25">
      <c r="A37" t="s">
        <v>176</v>
      </c>
      <c r="B37" t="s">
        <v>177</v>
      </c>
      <c r="C37" t="s">
        <v>178</v>
      </c>
      <c r="D37" t="s">
        <v>84</v>
      </c>
    </row>
    <row r="38" spans="1:4" x14ac:dyDescent="0.25">
      <c r="A38" t="s">
        <v>179</v>
      </c>
      <c r="B38" t="s">
        <v>180</v>
      </c>
      <c r="C38" t="s">
        <v>18</v>
      </c>
      <c r="D38" t="s">
        <v>84</v>
      </c>
    </row>
    <row r="39" spans="1:4" x14ac:dyDescent="0.25">
      <c r="A39" t="s">
        <v>181</v>
      </c>
      <c r="B39" t="s">
        <v>182</v>
      </c>
      <c r="C39" t="s">
        <v>183</v>
      </c>
      <c r="D39" t="s">
        <v>84</v>
      </c>
    </row>
    <row r="40" spans="1:4" x14ac:dyDescent="0.25">
      <c r="A40" t="s">
        <v>184</v>
      </c>
      <c r="B40" t="s">
        <v>185</v>
      </c>
      <c r="C40" t="s">
        <v>186</v>
      </c>
      <c r="D40" t="s">
        <v>84</v>
      </c>
    </row>
    <row r="41" spans="1:4" x14ac:dyDescent="0.25">
      <c r="A41" t="s">
        <v>187</v>
      </c>
      <c r="B41" t="s">
        <v>188</v>
      </c>
      <c r="C41" t="s">
        <v>189</v>
      </c>
      <c r="D41" t="s">
        <v>84</v>
      </c>
    </row>
    <row r="42" spans="1:4" x14ac:dyDescent="0.25">
      <c r="A42" t="s">
        <v>190</v>
      </c>
      <c r="B42" t="s">
        <v>191</v>
      </c>
      <c r="C42" t="s">
        <v>192</v>
      </c>
      <c r="D42" t="s">
        <v>84</v>
      </c>
    </row>
    <row r="43" spans="1:4" x14ac:dyDescent="0.25">
      <c r="A43" t="s">
        <v>193</v>
      </c>
      <c r="B43" t="s">
        <v>194</v>
      </c>
      <c r="C43" t="s">
        <v>195</v>
      </c>
      <c r="D43" t="s">
        <v>84</v>
      </c>
    </row>
    <row r="44" spans="1:4" x14ac:dyDescent="0.25">
      <c r="A44" t="s">
        <v>196</v>
      </c>
      <c r="B44" t="s">
        <v>197</v>
      </c>
      <c r="C44" t="s">
        <v>198</v>
      </c>
      <c r="D44" t="s">
        <v>84</v>
      </c>
    </row>
    <row r="45" spans="1:4" x14ac:dyDescent="0.25">
      <c r="A45" t="s">
        <v>199</v>
      </c>
      <c r="B45" t="s">
        <v>200</v>
      </c>
      <c r="C45" t="s">
        <v>201</v>
      </c>
      <c r="D45" t="s">
        <v>84</v>
      </c>
    </row>
    <row r="46" spans="1:4" x14ac:dyDescent="0.25">
      <c r="A46" t="s">
        <v>202</v>
      </c>
      <c r="B46" t="s">
        <v>203</v>
      </c>
      <c r="C46" t="s">
        <v>204</v>
      </c>
      <c r="D46" t="s">
        <v>84</v>
      </c>
    </row>
    <row r="47" spans="1:4" x14ac:dyDescent="0.25">
      <c r="A47" t="s">
        <v>205</v>
      </c>
      <c r="B47" t="s">
        <v>206</v>
      </c>
      <c r="C47" t="s">
        <v>207</v>
      </c>
      <c r="D47" t="s">
        <v>107</v>
      </c>
    </row>
    <row r="48" spans="1:4" x14ac:dyDescent="0.25">
      <c r="A48" t="s">
        <v>208</v>
      </c>
      <c r="B48" t="s">
        <v>206</v>
      </c>
      <c r="C48" t="s">
        <v>209</v>
      </c>
      <c r="D48" t="s">
        <v>110</v>
      </c>
    </row>
    <row r="49" spans="1:4" x14ac:dyDescent="0.25">
      <c r="A49" t="s">
        <v>210</v>
      </c>
      <c r="B49" t="s">
        <v>211</v>
      </c>
      <c r="C49" t="s">
        <v>25</v>
      </c>
      <c r="D49" t="s">
        <v>84</v>
      </c>
    </row>
    <row r="50" spans="1:4" x14ac:dyDescent="0.25">
      <c r="A50" t="s">
        <v>212</v>
      </c>
      <c r="B50" t="s">
        <v>213</v>
      </c>
      <c r="C50" t="s">
        <v>214</v>
      </c>
      <c r="D50" t="s">
        <v>84</v>
      </c>
    </row>
    <row r="51" spans="1:4" x14ac:dyDescent="0.25">
      <c r="A51" t="s">
        <v>215</v>
      </c>
      <c r="B51" t="s">
        <v>216</v>
      </c>
      <c r="C51" t="s">
        <v>217</v>
      </c>
      <c r="D51" t="s">
        <v>84</v>
      </c>
    </row>
    <row r="52" spans="1:4" x14ac:dyDescent="0.25">
      <c r="A52" t="s">
        <v>218</v>
      </c>
      <c r="B52" t="s">
        <v>219</v>
      </c>
      <c r="C52" t="s">
        <v>220</v>
      </c>
      <c r="D52" t="s">
        <v>84</v>
      </c>
    </row>
    <row r="53" spans="1:4" x14ac:dyDescent="0.25">
      <c r="A53" t="s">
        <v>221</v>
      </c>
      <c r="B53" t="s">
        <v>222</v>
      </c>
      <c r="C53" t="s">
        <v>223</v>
      </c>
      <c r="D53" t="s">
        <v>84</v>
      </c>
    </row>
    <row r="54" spans="1:4" x14ac:dyDescent="0.25">
      <c r="A54" t="s">
        <v>224</v>
      </c>
      <c r="B54" t="s">
        <v>225</v>
      </c>
      <c r="C54" t="s">
        <v>31</v>
      </c>
      <c r="D54" t="s">
        <v>84</v>
      </c>
    </row>
    <row r="55" spans="1:4" x14ac:dyDescent="0.25">
      <c r="A55" t="s">
        <v>226</v>
      </c>
      <c r="B55" t="s">
        <v>227</v>
      </c>
      <c r="C55" t="s">
        <v>228</v>
      </c>
      <c r="D55" t="s">
        <v>84</v>
      </c>
    </row>
    <row r="56" spans="1:4" x14ac:dyDescent="0.25">
      <c r="A56" t="s">
        <v>229</v>
      </c>
      <c r="B56" t="s">
        <v>230</v>
      </c>
      <c r="C56" t="s">
        <v>231</v>
      </c>
      <c r="D56" t="s">
        <v>84</v>
      </c>
    </row>
    <row r="57" spans="1:4" x14ac:dyDescent="0.25">
      <c r="A57" t="s">
        <v>232</v>
      </c>
      <c r="B57" t="s">
        <v>233</v>
      </c>
      <c r="C57" t="s">
        <v>234</v>
      </c>
      <c r="D57" t="s">
        <v>84</v>
      </c>
    </row>
    <row r="58" spans="1:4" x14ac:dyDescent="0.25">
      <c r="A58" t="s">
        <v>235</v>
      </c>
      <c r="B58" t="s">
        <v>236</v>
      </c>
      <c r="C58" t="s">
        <v>237</v>
      </c>
      <c r="D58" t="s">
        <v>84</v>
      </c>
    </row>
    <row r="59" spans="1:4" x14ac:dyDescent="0.25">
      <c r="A59" t="s">
        <v>238</v>
      </c>
      <c r="B59" t="s">
        <v>239</v>
      </c>
      <c r="C59" t="s">
        <v>240</v>
      </c>
      <c r="D59" t="s">
        <v>84</v>
      </c>
    </row>
    <row r="60" spans="1:4" x14ac:dyDescent="0.25">
      <c r="A60" t="s">
        <v>241</v>
      </c>
      <c r="B60" t="s">
        <v>242</v>
      </c>
      <c r="C60" t="s">
        <v>243</v>
      </c>
      <c r="D60" t="s">
        <v>84</v>
      </c>
    </row>
    <row r="61" spans="1:4" x14ac:dyDescent="0.25">
      <c r="A61" t="s">
        <v>244</v>
      </c>
      <c r="B61" t="s">
        <v>245</v>
      </c>
      <c r="C61" t="s">
        <v>246</v>
      </c>
      <c r="D61" t="s">
        <v>84</v>
      </c>
    </row>
    <row r="62" spans="1:4" x14ac:dyDescent="0.25">
      <c r="A62" t="s">
        <v>247</v>
      </c>
      <c r="B62" t="s">
        <v>248</v>
      </c>
      <c r="C62" t="s">
        <v>249</v>
      </c>
      <c r="D62" t="s">
        <v>84</v>
      </c>
    </row>
    <row r="63" spans="1:4" x14ac:dyDescent="0.25">
      <c r="A63" t="s">
        <v>250</v>
      </c>
      <c r="B63" t="s">
        <v>251</v>
      </c>
      <c r="C63" t="s">
        <v>6</v>
      </c>
      <c r="D63" t="s">
        <v>84</v>
      </c>
    </row>
    <row r="64" spans="1:4" x14ac:dyDescent="0.25">
      <c r="A64" t="s">
        <v>252</v>
      </c>
      <c r="B64" t="s">
        <v>253</v>
      </c>
      <c r="C64" t="s">
        <v>254</v>
      </c>
      <c r="D64" t="s">
        <v>84</v>
      </c>
    </row>
    <row r="65" spans="1:4" x14ac:dyDescent="0.25">
      <c r="A65" t="s">
        <v>255</v>
      </c>
      <c r="B65" t="s">
        <v>256</v>
      </c>
      <c r="C65" t="s">
        <v>257</v>
      </c>
      <c r="D65" t="s">
        <v>84</v>
      </c>
    </row>
    <row r="66" spans="1:4" x14ac:dyDescent="0.25">
      <c r="A66" t="s">
        <v>258</v>
      </c>
      <c r="B66" t="s">
        <v>259</v>
      </c>
      <c r="C66" t="s">
        <v>260</v>
      </c>
      <c r="D66" t="s">
        <v>84</v>
      </c>
    </row>
    <row r="67" spans="1:4" x14ac:dyDescent="0.25">
      <c r="A67" t="s">
        <v>261</v>
      </c>
      <c r="B67" t="s">
        <v>262</v>
      </c>
      <c r="C67" t="s">
        <v>263</v>
      </c>
      <c r="D67" t="s">
        <v>84</v>
      </c>
    </row>
    <row r="68" spans="1:4" x14ac:dyDescent="0.25">
      <c r="A68" t="s">
        <v>264</v>
      </c>
      <c r="B68" t="s">
        <v>265</v>
      </c>
      <c r="C68" t="s">
        <v>266</v>
      </c>
      <c r="D68" t="s">
        <v>84</v>
      </c>
    </row>
    <row r="69" spans="1:4" x14ac:dyDescent="0.25">
      <c r="A69" t="s">
        <v>267</v>
      </c>
      <c r="B69" t="s">
        <v>268</v>
      </c>
      <c r="C69" t="s">
        <v>269</v>
      </c>
      <c r="D69" t="s">
        <v>84</v>
      </c>
    </row>
    <row r="70" spans="1:4" x14ac:dyDescent="0.25">
      <c r="A70" t="s">
        <v>270</v>
      </c>
      <c r="B70" t="s">
        <v>271</v>
      </c>
      <c r="C70" t="s">
        <v>272</v>
      </c>
      <c r="D70" t="s">
        <v>84</v>
      </c>
    </row>
    <row r="71" spans="1:4" x14ac:dyDescent="0.25">
      <c r="A71" t="s">
        <v>273</v>
      </c>
      <c r="B71" t="s">
        <v>274</v>
      </c>
      <c r="C71" t="s">
        <v>275</v>
      </c>
      <c r="D71" t="s">
        <v>84</v>
      </c>
    </row>
    <row r="72" spans="1:4" x14ac:dyDescent="0.25">
      <c r="A72" t="s">
        <v>276</v>
      </c>
      <c r="B72" t="s">
        <v>277</v>
      </c>
      <c r="C72" t="s">
        <v>278</v>
      </c>
      <c r="D72" t="s">
        <v>107</v>
      </c>
    </row>
    <row r="73" spans="1:4" x14ac:dyDescent="0.25">
      <c r="A73" t="s">
        <v>279</v>
      </c>
      <c r="B73" t="s">
        <v>277</v>
      </c>
      <c r="C73" t="s">
        <v>26</v>
      </c>
      <c r="D73" t="s">
        <v>110</v>
      </c>
    </row>
    <row r="74" spans="1:4" x14ac:dyDescent="0.25">
      <c r="A74" t="s">
        <v>280</v>
      </c>
      <c r="B74" t="s">
        <v>281</v>
      </c>
      <c r="C74" t="s">
        <v>282</v>
      </c>
      <c r="D74" t="s">
        <v>107</v>
      </c>
    </row>
    <row r="75" spans="1:4" x14ac:dyDescent="0.25">
      <c r="A75" t="s">
        <v>283</v>
      </c>
      <c r="B75" t="s">
        <v>281</v>
      </c>
      <c r="C75" t="s">
        <v>284</v>
      </c>
      <c r="D75" t="s">
        <v>110</v>
      </c>
    </row>
    <row r="76" spans="1:4" x14ac:dyDescent="0.25">
      <c r="A76" t="s">
        <v>285</v>
      </c>
      <c r="B76" t="s">
        <v>286</v>
      </c>
      <c r="C76" t="s">
        <v>287</v>
      </c>
      <c r="D76" t="s">
        <v>84</v>
      </c>
    </row>
    <row r="77" spans="1:4" x14ac:dyDescent="0.25">
      <c r="A77" t="s">
        <v>288</v>
      </c>
      <c r="B77" t="s">
        <v>289</v>
      </c>
      <c r="C77" t="s">
        <v>290</v>
      </c>
      <c r="D77" t="s">
        <v>84</v>
      </c>
    </row>
    <row r="78" spans="1:4" x14ac:dyDescent="0.25">
      <c r="A78" t="s">
        <v>291</v>
      </c>
      <c r="B78" t="s">
        <v>292</v>
      </c>
      <c r="C78" t="s">
        <v>293</v>
      </c>
      <c r="D78" t="s">
        <v>84</v>
      </c>
    </row>
    <row r="79" spans="1:4" x14ac:dyDescent="0.25">
      <c r="A79" t="s">
        <v>294</v>
      </c>
      <c r="B79" t="s">
        <v>295</v>
      </c>
      <c r="C79" t="s">
        <v>19</v>
      </c>
      <c r="D79" t="s">
        <v>84</v>
      </c>
    </row>
    <row r="80" spans="1:4" x14ac:dyDescent="0.25">
      <c r="A80" t="s">
        <v>296</v>
      </c>
      <c r="B80" t="s">
        <v>297</v>
      </c>
      <c r="C80" t="s">
        <v>298</v>
      </c>
      <c r="D80" t="s">
        <v>84</v>
      </c>
    </row>
    <row r="81" spans="1:4" x14ac:dyDescent="0.25">
      <c r="A81" t="s">
        <v>299</v>
      </c>
      <c r="B81" t="s">
        <v>300</v>
      </c>
      <c r="C81" t="s">
        <v>301</v>
      </c>
      <c r="D81" t="s">
        <v>84</v>
      </c>
    </row>
    <row r="82" spans="1:4" x14ac:dyDescent="0.25">
      <c r="A82" t="s">
        <v>302</v>
      </c>
      <c r="B82" t="s">
        <v>303</v>
      </c>
      <c r="C82" t="s">
        <v>304</v>
      </c>
      <c r="D82" t="s">
        <v>84</v>
      </c>
    </row>
    <row r="83" spans="1:4" x14ac:dyDescent="0.25">
      <c r="A83" t="s">
        <v>305</v>
      </c>
      <c r="B83" t="s">
        <v>306</v>
      </c>
      <c r="C83" t="s">
        <v>24</v>
      </c>
      <c r="D83" t="s">
        <v>84</v>
      </c>
    </row>
    <row r="84" spans="1:4" x14ac:dyDescent="0.25">
      <c r="A84" t="s">
        <v>307</v>
      </c>
      <c r="B84" t="s">
        <v>308</v>
      </c>
      <c r="C84" t="s">
        <v>28</v>
      </c>
      <c r="D84" t="s">
        <v>84</v>
      </c>
    </row>
    <row r="85" spans="1:4" x14ac:dyDescent="0.25">
      <c r="A85" t="s">
        <v>309</v>
      </c>
      <c r="B85" t="s">
        <v>310</v>
      </c>
      <c r="C85" t="s">
        <v>311</v>
      </c>
      <c r="D85" t="s">
        <v>84</v>
      </c>
    </row>
    <row r="86" spans="1:4" x14ac:dyDescent="0.25">
      <c r="A86" t="s">
        <v>312</v>
      </c>
      <c r="B86" t="s">
        <v>313</v>
      </c>
      <c r="C86" t="s">
        <v>314</v>
      </c>
      <c r="D86" t="s">
        <v>84</v>
      </c>
    </row>
    <row r="87" spans="1:4" x14ac:dyDescent="0.25">
      <c r="A87" t="s">
        <v>315</v>
      </c>
      <c r="B87" t="s">
        <v>316</v>
      </c>
      <c r="C87" t="s">
        <v>3</v>
      </c>
      <c r="D87" t="s">
        <v>84</v>
      </c>
    </row>
    <row r="88" spans="1:4" x14ac:dyDescent="0.25">
      <c r="A88" t="s">
        <v>317</v>
      </c>
      <c r="B88" t="s">
        <v>318</v>
      </c>
      <c r="C88" t="s">
        <v>319</v>
      </c>
      <c r="D88" t="s">
        <v>84</v>
      </c>
    </row>
    <row r="89" spans="1:4" x14ac:dyDescent="0.25">
      <c r="A89" t="s">
        <v>320</v>
      </c>
      <c r="B89" t="s">
        <v>321</v>
      </c>
      <c r="C89" t="s">
        <v>322</v>
      </c>
      <c r="D89" t="s">
        <v>84</v>
      </c>
    </row>
    <row r="90" spans="1:4" x14ac:dyDescent="0.25">
      <c r="A90" t="s">
        <v>323</v>
      </c>
      <c r="B90" t="s">
        <v>324</v>
      </c>
      <c r="C90" t="s">
        <v>325</v>
      </c>
      <c r="D90" t="s">
        <v>84</v>
      </c>
    </row>
    <row r="91" spans="1:4" x14ac:dyDescent="0.25">
      <c r="A91" t="s">
        <v>326</v>
      </c>
      <c r="B91" t="s">
        <v>327</v>
      </c>
      <c r="C91" t="s">
        <v>17</v>
      </c>
      <c r="D91" t="s">
        <v>84</v>
      </c>
    </row>
    <row r="92" spans="1:4" x14ac:dyDescent="0.25">
      <c r="A92" t="s">
        <v>328</v>
      </c>
      <c r="B92" t="s">
        <v>329</v>
      </c>
      <c r="C92" t="s">
        <v>36</v>
      </c>
      <c r="D92" t="s">
        <v>84</v>
      </c>
    </row>
    <row r="93" spans="1:4" x14ac:dyDescent="0.25">
      <c r="A93" t="s">
        <v>330</v>
      </c>
      <c r="B93" t="s">
        <v>331</v>
      </c>
      <c r="C93" t="s">
        <v>332</v>
      </c>
      <c r="D93" t="s">
        <v>84</v>
      </c>
    </row>
    <row r="94" spans="1:4" x14ac:dyDescent="0.25">
      <c r="A94" t="s">
        <v>333</v>
      </c>
      <c r="B94" t="s">
        <v>334</v>
      </c>
      <c r="C94" t="s">
        <v>41</v>
      </c>
      <c r="D94" t="s">
        <v>84</v>
      </c>
    </row>
    <row r="95" spans="1:4" x14ac:dyDescent="0.25">
      <c r="A95" t="s">
        <v>335</v>
      </c>
      <c r="B95" t="s">
        <v>336</v>
      </c>
      <c r="C95" t="s">
        <v>337</v>
      </c>
      <c r="D95" t="s">
        <v>84</v>
      </c>
    </row>
    <row r="96" spans="1:4" x14ac:dyDescent="0.25">
      <c r="A96" t="s">
        <v>338</v>
      </c>
      <c r="B96" t="s">
        <v>339</v>
      </c>
      <c r="C96" t="s">
        <v>340</v>
      </c>
      <c r="D96" t="s">
        <v>84</v>
      </c>
    </row>
    <row r="97" spans="1:4" x14ac:dyDescent="0.25">
      <c r="A97" t="s">
        <v>341</v>
      </c>
      <c r="B97" t="s">
        <v>342</v>
      </c>
      <c r="C97" t="s">
        <v>12</v>
      </c>
      <c r="D97" t="s">
        <v>84</v>
      </c>
    </row>
    <row r="98" spans="1:4" x14ac:dyDescent="0.25">
      <c r="A98" t="s">
        <v>343</v>
      </c>
      <c r="B98" t="s">
        <v>344</v>
      </c>
      <c r="C98" t="s">
        <v>345</v>
      </c>
      <c r="D98" t="s">
        <v>84</v>
      </c>
    </row>
    <row r="99" spans="1:4" x14ac:dyDescent="0.25">
      <c r="A99" t="s">
        <v>346</v>
      </c>
      <c r="B99" t="s">
        <v>347</v>
      </c>
      <c r="C99" t="s">
        <v>348</v>
      </c>
      <c r="D99" t="s">
        <v>84</v>
      </c>
    </row>
    <row r="100" spans="1:4" x14ac:dyDescent="0.25">
      <c r="A100" t="s">
        <v>349</v>
      </c>
      <c r="B100" t="s">
        <v>350</v>
      </c>
      <c r="C100" t="s">
        <v>351</v>
      </c>
      <c r="D100" t="s">
        <v>107</v>
      </c>
    </row>
    <row r="101" spans="1:4" x14ac:dyDescent="0.25">
      <c r="A101" t="s">
        <v>352</v>
      </c>
      <c r="B101" t="s">
        <v>350</v>
      </c>
      <c r="C101" t="s">
        <v>353</v>
      </c>
      <c r="D101" t="s">
        <v>110</v>
      </c>
    </row>
    <row r="102" spans="1:4" x14ac:dyDescent="0.25">
      <c r="A102" t="s">
        <v>354</v>
      </c>
      <c r="B102" t="s">
        <v>350</v>
      </c>
      <c r="C102" t="s">
        <v>355</v>
      </c>
      <c r="D102" t="s">
        <v>356</v>
      </c>
    </row>
    <row r="103" spans="1:4" x14ac:dyDescent="0.25">
      <c r="A103" t="s">
        <v>357</v>
      </c>
      <c r="B103" t="s">
        <v>358</v>
      </c>
      <c r="C103" t="s">
        <v>359</v>
      </c>
      <c r="D103" t="s">
        <v>84</v>
      </c>
    </row>
    <row r="104" spans="1:4" x14ac:dyDescent="0.25">
      <c r="A104" t="s">
        <v>360</v>
      </c>
      <c r="B104" t="s">
        <v>361</v>
      </c>
      <c r="C104" t="s">
        <v>362</v>
      </c>
      <c r="D104" t="s">
        <v>107</v>
      </c>
    </row>
    <row r="105" spans="1:4" x14ac:dyDescent="0.25">
      <c r="A105" t="s">
        <v>363</v>
      </c>
      <c r="B105" t="s">
        <v>361</v>
      </c>
      <c r="C105" t="s">
        <v>364</v>
      </c>
      <c r="D105" t="s">
        <v>110</v>
      </c>
    </row>
    <row r="106" spans="1:4" x14ac:dyDescent="0.25">
      <c r="A106" t="s">
        <v>365</v>
      </c>
      <c r="B106" t="s">
        <v>361</v>
      </c>
      <c r="C106" t="s">
        <v>366</v>
      </c>
      <c r="D106" t="s">
        <v>356</v>
      </c>
    </row>
    <row r="107" spans="1:4" x14ac:dyDescent="0.25">
      <c r="A107" t="s">
        <v>367</v>
      </c>
      <c r="B107" t="s">
        <v>368</v>
      </c>
      <c r="C107" t="s">
        <v>16</v>
      </c>
      <c r="D107" t="s">
        <v>84</v>
      </c>
    </row>
    <row r="108" spans="1:4" x14ac:dyDescent="0.25">
      <c r="A108" t="s">
        <v>369</v>
      </c>
      <c r="B108" t="s">
        <v>370</v>
      </c>
      <c r="C108" t="s">
        <v>371</v>
      </c>
      <c r="D108" t="s">
        <v>84</v>
      </c>
    </row>
    <row r="109" spans="1:4" x14ac:dyDescent="0.25">
      <c r="A109" t="s">
        <v>372</v>
      </c>
      <c r="B109" t="s">
        <v>373</v>
      </c>
      <c r="C109" t="s">
        <v>374</v>
      </c>
      <c r="D109" t="s">
        <v>84</v>
      </c>
    </row>
    <row r="110" spans="1:4" x14ac:dyDescent="0.25">
      <c r="A110" t="s">
        <v>375</v>
      </c>
      <c r="B110" t="s">
        <v>376</v>
      </c>
      <c r="C110" t="s">
        <v>377</v>
      </c>
      <c r="D110" t="s">
        <v>84</v>
      </c>
    </row>
    <row r="111" spans="1:4" x14ac:dyDescent="0.25">
      <c r="A111" t="s">
        <v>378</v>
      </c>
      <c r="B111" t="s">
        <v>379</v>
      </c>
      <c r="C111" t="s">
        <v>40</v>
      </c>
      <c r="D111" t="s">
        <v>84</v>
      </c>
    </row>
    <row r="112" spans="1:4" x14ac:dyDescent="0.25">
      <c r="A112" t="s">
        <v>380</v>
      </c>
      <c r="B112" t="s">
        <v>381</v>
      </c>
      <c r="C112" t="s">
        <v>382</v>
      </c>
      <c r="D112" t="s">
        <v>84</v>
      </c>
    </row>
    <row r="113" spans="1:4" x14ac:dyDescent="0.25">
      <c r="A113" t="s">
        <v>383</v>
      </c>
      <c r="B113" t="s">
        <v>384</v>
      </c>
      <c r="C113" t="s">
        <v>385</v>
      </c>
      <c r="D113" t="s">
        <v>84</v>
      </c>
    </row>
    <row r="114" spans="1:4" x14ac:dyDescent="0.25">
      <c r="A114" t="s">
        <v>386</v>
      </c>
      <c r="B114" t="s">
        <v>387</v>
      </c>
      <c r="C114" t="s">
        <v>388</v>
      </c>
      <c r="D114" t="s">
        <v>84</v>
      </c>
    </row>
    <row r="115" spans="1:4" x14ac:dyDescent="0.25">
      <c r="A115" t="s">
        <v>389</v>
      </c>
      <c r="B115" t="s">
        <v>390</v>
      </c>
      <c r="C115" t="s">
        <v>391</v>
      </c>
      <c r="D115" t="s">
        <v>84</v>
      </c>
    </row>
    <row r="116" spans="1:4" x14ac:dyDescent="0.25">
      <c r="A116" t="s">
        <v>392</v>
      </c>
      <c r="B116" t="s">
        <v>393</v>
      </c>
      <c r="C116" t="s">
        <v>37</v>
      </c>
      <c r="D116" t="s">
        <v>84</v>
      </c>
    </row>
    <row r="117" spans="1:4" x14ac:dyDescent="0.25">
      <c r="A117" t="s">
        <v>394</v>
      </c>
      <c r="B117" t="s">
        <v>395</v>
      </c>
      <c r="C117" t="s">
        <v>396</v>
      </c>
      <c r="D117" t="s">
        <v>84</v>
      </c>
    </row>
    <row r="118" spans="1:4" x14ac:dyDescent="0.25">
      <c r="A118" t="s">
        <v>397</v>
      </c>
      <c r="B118" t="s">
        <v>398</v>
      </c>
      <c r="C118" t="s">
        <v>399</v>
      </c>
      <c r="D118" t="s">
        <v>84</v>
      </c>
    </row>
    <row r="119" spans="1:4" x14ac:dyDescent="0.25">
      <c r="A119" t="s">
        <v>400</v>
      </c>
      <c r="B119" t="s">
        <v>401</v>
      </c>
      <c r="C119" t="s">
        <v>402</v>
      </c>
    </row>
    <row r="120" spans="1:4" x14ac:dyDescent="0.25">
      <c r="A120" t="s">
        <v>403</v>
      </c>
      <c r="B120" t="s">
        <v>404</v>
      </c>
      <c r="C120" t="s">
        <v>405</v>
      </c>
      <c r="D120" t="s">
        <v>84</v>
      </c>
    </row>
    <row r="121" spans="1:4" x14ac:dyDescent="0.25">
      <c r="A121" t="s">
        <v>406</v>
      </c>
      <c r="B121" t="s">
        <v>407</v>
      </c>
      <c r="C121" t="s">
        <v>408</v>
      </c>
      <c r="D121" t="s">
        <v>84</v>
      </c>
    </row>
    <row r="122" spans="1:4" x14ac:dyDescent="0.25">
      <c r="A122" t="s">
        <v>409</v>
      </c>
      <c r="B122" t="s">
        <v>410</v>
      </c>
      <c r="C122" t="s">
        <v>411</v>
      </c>
      <c r="D122" t="s">
        <v>84</v>
      </c>
    </row>
    <row r="123" spans="1:4" x14ac:dyDescent="0.25">
      <c r="A123" t="s">
        <v>412</v>
      </c>
      <c r="B123" t="s">
        <v>413</v>
      </c>
      <c r="C123" t="s">
        <v>414</v>
      </c>
      <c r="D123" t="s">
        <v>84</v>
      </c>
    </row>
    <row r="124" spans="1:4" x14ac:dyDescent="0.25">
      <c r="A124" t="s">
        <v>415</v>
      </c>
      <c r="B124" t="s">
        <v>416</v>
      </c>
      <c r="C124" t="s">
        <v>417</v>
      </c>
      <c r="D124" t="s">
        <v>84</v>
      </c>
    </row>
    <row r="125" spans="1:4" x14ac:dyDescent="0.25">
      <c r="A125" t="s">
        <v>418</v>
      </c>
      <c r="B125" t="s">
        <v>419</v>
      </c>
      <c r="C125" t="s">
        <v>420</v>
      </c>
      <c r="D125" t="s">
        <v>84</v>
      </c>
    </row>
    <row r="126" spans="1:4" x14ac:dyDescent="0.25">
      <c r="A126" t="s">
        <v>421</v>
      </c>
      <c r="B126" t="s">
        <v>422</v>
      </c>
      <c r="C126" t="s">
        <v>423</v>
      </c>
      <c r="D126" t="s">
        <v>84</v>
      </c>
    </row>
    <row r="127" spans="1:4" x14ac:dyDescent="0.25">
      <c r="A127" t="s">
        <v>424</v>
      </c>
      <c r="B127" t="s">
        <v>425</v>
      </c>
      <c r="C127" t="s">
        <v>426</v>
      </c>
      <c r="D127" t="s">
        <v>84</v>
      </c>
    </row>
    <row r="128" spans="1:4" x14ac:dyDescent="0.25">
      <c r="A128" t="s">
        <v>427</v>
      </c>
      <c r="B128" t="s">
        <v>428</v>
      </c>
      <c r="C128" t="s">
        <v>429</v>
      </c>
      <c r="D128" t="s">
        <v>84</v>
      </c>
    </row>
    <row r="129" spans="1:4" x14ac:dyDescent="0.25">
      <c r="A129" t="s">
        <v>430</v>
      </c>
      <c r="B129" t="s">
        <v>431</v>
      </c>
      <c r="C129" t="s">
        <v>432</v>
      </c>
      <c r="D129" t="s">
        <v>110</v>
      </c>
    </row>
    <row r="130" spans="1:4" x14ac:dyDescent="0.25">
      <c r="A130" t="s">
        <v>433</v>
      </c>
      <c r="B130" t="s">
        <v>434</v>
      </c>
      <c r="C130" t="s">
        <v>435</v>
      </c>
      <c r="D130" t="s">
        <v>84</v>
      </c>
    </row>
    <row r="131" spans="1:4" x14ac:dyDescent="0.25">
      <c r="A131" t="s">
        <v>436</v>
      </c>
      <c r="B131" t="s">
        <v>437</v>
      </c>
      <c r="C131" t="s">
        <v>438</v>
      </c>
      <c r="D131" t="s">
        <v>84</v>
      </c>
    </row>
    <row r="132" spans="1:4" x14ac:dyDescent="0.25">
      <c r="A132" t="s">
        <v>439</v>
      </c>
      <c r="B132" t="s">
        <v>440</v>
      </c>
      <c r="C132" t="s">
        <v>441</v>
      </c>
      <c r="D132" t="s">
        <v>84</v>
      </c>
    </row>
    <row r="133" spans="1:4" x14ac:dyDescent="0.25">
      <c r="A133" t="s">
        <v>442</v>
      </c>
      <c r="B133" t="s">
        <v>443</v>
      </c>
      <c r="C133" t="s">
        <v>444</v>
      </c>
      <c r="D133" t="s">
        <v>84</v>
      </c>
    </row>
    <row r="134" spans="1:4" x14ac:dyDescent="0.25">
      <c r="A134" t="s">
        <v>445</v>
      </c>
      <c r="B134" t="s">
        <v>446</v>
      </c>
      <c r="C134" t="s">
        <v>447</v>
      </c>
      <c r="D134" t="s">
        <v>84</v>
      </c>
    </row>
    <row r="135" spans="1:4" x14ac:dyDescent="0.25">
      <c r="A135" t="s">
        <v>448</v>
      </c>
      <c r="B135" t="s">
        <v>449</v>
      </c>
      <c r="C135" t="s">
        <v>29</v>
      </c>
      <c r="D135" t="s">
        <v>84</v>
      </c>
    </row>
    <row r="136" spans="1:4" x14ac:dyDescent="0.25">
      <c r="A136" t="s">
        <v>450</v>
      </c>
      <c r="B136" t="s">
        <v>451</v>
      </c>
      <c r="C136" t="s">
        <v>452</v>
      </c>
      <c r="D136" t="s">
        <v>84</v>
      </c>
    </row>
    <row r="137" spans="1:4" x14ac:dyDescent="0.25">
      <c r="A137" t="s">
        <v>453</v>
      </c>
      <c r="B137" t="s">
        <v>454</v>
      </c>
      <c r="C137" t="s">
        <v>13</v>
      </c>
      <c r="D137" t="s">
        <v>84</v>
      </c>
    </row>
    <row r="138" spans="1:4" x14ac:dyDescent="0.25">
      <c r="A138" t="s">
        <v>455</v>
      </c>
      <c r="B138" t="s">
        <v>456</v>
      </c>
      <c r="C138" t="s">
        <v>457</v>
      </c>
      <c r="D138" t="s">
        <v>84</v>
      </c>
    </row>
    <row r="139" spans="1:4" x14ac:dyDescent="0.25">
      <c r="A139" t="s">
        <v>458</v>
      </c>
      <c r="B139" t="s">
        <v>459</v>
      </c>
      <c r="C139" t="s">
        <v>460</v>
      </c>
      <c r="D139" t="s">
        <v>84</v>
      </c>
    </row>
    <row r="140" spans="1:4" x14ac:dyDescent="0.25">
      <c r="A140" t="s">
        <v>461</v>
      </c>
      <c r="B140" t="s">
        <v>462</v>
      </c>
      <c r="C140" t="s">
        <v>463</v>
      </c>
      <c r="D140" t="s">
        <v>84</v>
      </c>
    </row>
    <row r="141" spans="1:4" x14ac:dyDescent="0.25">
      <c r="A141" t="s">
        <v>464</v>
      </c>
      <c r="B141" t="s">
        <v>465</v>
      </c>
      <c r="C141" t="s">
        <v>466</v>
      </c>
      <c r="D141" t="s">
        <v>84</v>
      </c>
    </row>
    <row r="142" spans="1:4" x14ac:dyDescent="0.25">
      <c r="A142" t="s">
        <v>467</v>
      </c>
      <c r="B142" t="s">
        <v>468</v>
      </c>
      <c r="C142" t="s">
        <v>469</v>
      </c>
      <c r="D142" t="s">
        <v>84</v>
      </c>
    </row>
    <row r="143" spans="1:4" x14ac:dyDescent="0.25">
      <c r="A143" t="s">
        <v>470</v>
      </c>
      <c r="B143" t="s">
        <v>471</v>
      </c>
      <c r="C143" t="s">
        <v>472</v>
      </c>
      <c r="D143" t="s">
        <v>84</v>
      </c>
    </row>
    <row r="144" spans="1:4" x14ac:dyDescent="0.25">
      <c r="A144" t="s">
        <v>473</v>
      </c>
      <c r="B144" t="s">
        <v>474</v>
      </c>
      <c r="C144" t="s">
        <v>475</v>
      </c>
      <c r="D144" t="s">
        <v>84</v>
      </c>
    </row>
    <row r="145" spans="1:4" x14ac:dyDescent="0.25">
      <c r="A145" t="s">
        <v>476</v>
      </c>
      <c r="B145" t="s">
        <v>477</v>
      </c>
      <c r="C145" t="s">
        <v>4</v>
      </c>
      <c r="D145" t="s">
        <v>84</v>
      </c>
    </row>
    <row r="146" spans="1:4" x14ac:dyDescent="0.25">
      <c r="A146" t="s">
        <v>478</v>
      </c>
      <c r="B146" t="s">
        <v>479</v>
      </c>
      <c r="C146" t="s">
        <v>480</v>
      </c>
      <c r="D146" t="s">
        <v>84</v>
      </c>
    </row>
    <row r="147" spans="1:4" x14ac:dyDescent="0.25">
      <c r="A147" t="s">
        <v>481</v>
      </c>
      <c r="B147" t="s">
        <v>482</v>
      </c>
      <c r="C147" t="s">
        <v>483</v>
      </c>
      <c r="D147" t="s">
        <v>84</v>
      </c>
    </row>
    <row r="148" spans="1:4" x14ac:dyDescent="0.25">
      <c r="A148" t="s">
        <v>484</v>
      </c>
      <c r="B148" t="s">
        <v>485</v>
      </c>
      <c r="C148" t="s">
        <v>486</v>
      </c>
      <c r="D148" t="s">
        <v>84</v>
      </c>
    </row>
    <row r="149" spans="1:4" x14ac:dyDescent="0.25">
      <c r="A149" t="s">
        <v>487</v>
      </c>
      <c r="B149" t="s">
        <v>488</v>
      </c>
      <c r="C149" t="s">
        <v>489</v>
      </c>
      <c r="D149" t="s">
        <v>84</v>
      </c>
    </row>
    <row r="150" spans="1:4" x14ac:dyDescent="0.25">
      <c r="A150" t="s">
        <v>490</v>
      </c>
      <c r="B150" t="s">
        <v>491</v>
      </c>
      <c r="C150" t="s">
        <v>492</v>
      </c>
      <c r="D150" t="s">
        <v>84</v>
      </c>
    </row>
    <row r="151" spans="1:4" x14ac:dyDescent="0.25">
      <c r="A151" t="s">
        <v>493</v>
      </c>
      <c r="B151" t="s">
        <v>494</v>
      </c>
      <c r="C151" t="s">
        <v>495</v>
      </c>
      <c r="D151" t="s">
        <v>84</v>
      </c>
    </row>
    <row r="152" spans="1:4" x14ac:dyDescent="0.25">
      <c r="A152" t="s">
        <v>496</v>
      </c>
      <c r="B152" t="s">
        <v>497</v>
      </c>
      <c r="C152" t="s">
        <v>498</v>
      </c>
    </row>
    <row r="153" spans="1:4" x14ac:dyDescent="0.25">
      <c r="A153" t="s">
        <v>499</v>
      </c>
      <c r="B153" t="s">
        <v>500</v>
      </c>
      <c r="C153" t="s">
        <v>501</v>
      </c>
      <c r="D153" t="s">
        <v>84</v>
      </c>
    </row>
    <row r="154" spans="1:4" x14ac:dyDescent="0.25">
      <c r="A154" t="s">
        <v>502</v>
      </c>
      <c r="B154" t="s">
        <v>503</v>
      </c>
      <c r="C154" t="s">
        <v>33</v>
      </c>
      <c r="D154" t="s">
        <v>84</v>
      </c>
    </row>
    <row r="155" spans="1:4" x14ac:dyDescent="0.25">
      <c r="A155" t="s">
        <v>504</v>
      </c>
      <c r="B155" t="s">
        <v>505</v>
      </c>
      <c r="C155" t="s">
        <v>506</v>
      </c>
      <c r="D155" t="s">
        <v>84</v>
      </c>
    </row>
    <row r="156" spans="1:4" x14ac:dyDescent="0.25">
      <c r="A156" t="s">
        <v>507</v>
      </c>
      <c r="B156" t="s">
        <v>508</v>
      </c>
      <c r="C156" t="s">
        <v>509</v>
      </c>
      <c r="D156" t="s">
        <v>84</v>
      </c>
    </row>
    <row r="157" spans="1:4" x14ac:dyDescent="0.25">
      <c r="A157" t="s">
        <v>510</v>
      </c>
      <c r="B157" t="s">
        <v>511</v>
      </c>
      <c r="C157" t="s">
        <v>512</v>
      </c>
      <c r="D157" t="s">
        <v>84</v>
      </c>
    </row>
    <row r="158" spans="1:4" x14ac:dyDescent="0.25">
      <c r="A158" t="s">
        <v>513</v>
      </c>
      <c r="B158" t="s">
        <v>514</v>
      </c>
      <c r="C158" t="s">
        <v>515</v>
      </c>
      <c r="D158" t="s">
        <v>84</v>
      </c>
    </row>
    <row r="159" spans="1:4" x14ac:dyDescent="0.25">
      <c r="A159" t="s">
        <v>516</v>
      </c>
      <c r="B159" t="s">
        <v>517</v>
      </c>
      <c r="C159" t="s">
        <v>518</v>
      </c>
      <c r="D159" t="s">
        <v>84</v>
      </c>
    </row>
    <row r="160" spans="1:4" x14ac:dyDescent="0.25">
      <c r="A160" t="s">
        <v>519</v>
      </c>
      <c r="B160" t="s">
        <v>520</v>
      </c>
      <c r="C160" t="s">
        <v>10</v>
      </c>
      <c r="D160" t="s">
        <v>84</v>
      </c>
    </row>
    <row r="161" spans="1:4" x14ac:dyDescent="0.25">
      <c r="A161" t="s">
        <v>521</v>
      </c>
      <c r="B161" t="s">
        <v>522</v>
      </c>
      <c r="C161" t="s">
        <v>523</v>
      </c>
      <c r="D161" t="s">
        <v>84</v>
      </c>
    </row>
    <row r="162" spans="1:4" x14ac:dyDescent="0.25">
      <c r="A162" t="s">
        <v>524</v>
      </c>
      <c r="B162" t="s">
        <v>525</v>
      </c>
      <c r="C162" t="s">
        <v>526</v>
      </c>
    </row>
    <row r="163" spans="1:4" x14ac:dyDescent="0.25">
      <c r="A163" t="s">
        <v>527</v>
      </c>
      <c r="B163" t="s">
        <v>528</v>
      </c>
      <c r="C163" t="s">
        <v>14</v>
      </c>
      <c r="D163" t="s">
        <v>84</v>
      </c>
    </row>
    <row r="164" spans="1:4" x14ac:dyDescent="0.25">
      <c r="A164" t="s">
        <v>529</v>
      </c>
      <c r="B164" t="s">
        <v>530</v>
      </c>
      <c r="C164" t="s">
        <v>531</v>
      </c>
      <c r="D164" t="s">
        <v>84</v>
      </c>
    </row>
    <row r="165" spans="1:4" x14ac:dyDescent="0.25">
      <c r="A165" t="s">
        <v>532</v>
      </c>
      <c r="B165" t="s">
        <v>533</v>
      </c>
      <c r="C165" t="s">
        <v>534</v>
      </c>
      <c r="D165" t="s">
        <v>107</v>
      </c>
    </row>
    <row r="166" spans="1:4" x14ac:dyDescent="0.25">
      <c r="A166" t="s">
        <v>535</v>
      </c>
      <c r="B166" t="s">
        <v>533</v>
      </c>
      <c r="C166" t="s">
        <v>536</v>
      </c>
      <c r="D166" t="s">
        <v>110</v>
      </c>
    </row>
    <row r="167" spans="1:4" x14ac:dyDescent="0.25">
      <c r="A167" t="s">
        <v>537</v>
      </c>
      <c r="B167" t="s">
        <v>538</v>
      </c>
      <c r="C167" t="s">
        <v>539</v>
      </c>
      <c r="D167" t="s">
        <v>107</v>
      </c>
    </row>
    <row r="168" spans="1:4" x14ac:dyDescent="0.25">
      <c r="A168" t="s">
        <v>540</v>
      </c>
      <c r="B168" t="s">
        <v>538</v>
      </c>
      <c r="C168" t="s">
        <v>541</v>
      </c>
      <c r="D168" t="s">
        <v>110</v>
      </c>
    </row>
    <row r="169" spans="1:4" x14ac:dyDescent="0.25">
      <c r="A169" t="s">
        <v>542</v>
      </c>
      <c r="B169" t="s">
        <v>538</v>
      </c>
      <c r="C169" t="s">
        <v>543</v>
      </c>
      <c r="D169" t="s">
        <v>544</v>
      </c>
    </row>
    <row r="170" spans="1:4" x14ac:dyDescent="0.25">
      <c r="A170" t="s">
        <v>545</v>
      </c>
      <c r="B170" t="s">
        <v>546</v>
      </c>
      <c r="C170" t="s">
        <v>547</v>
      </c>
      <c r="D170" t="s">
        <v>84</v>
      </c>
    </row>
    <row r="171" spans="1:4" x14ac:dyDescent="0.25">
      <c r="A171" t="s">
        <v>548</v>
      </c>
      <c r="B171" t="s">
        <v>549</v>
      </c>
      <c r="C171" t="s">
        <v>550</v>
      </c>
      <c r="D171" t="s">
        <v>84</v>
      </c>
    </row>
    <row r="172" spans="1:4" x14ac:dyDescent="0.25">
      <c r="A172" t="s">
        <v>551</v>
      </c>
      <c r="B172" t="s">
        <v>552</v>
      </c>
      <c r="C172" t="s">
        <v>553</v>
      </c>
      <c r="D172" t="s">
        <v>84</v>
      </c>
    </row>
    <row r="173" spans="1:4" x14ac:dyDescent="0.25">
      <c r="A173" t="s">
        <v>554</v>
      </c>
      <c r="B173" t="s">
        <v>555</v>
      </c>
      <c r="C173" t="s">
        <v>556</v>
      </c>
      <c r="D173" t="s">
        <v>84</v>
      </c>
    </row>
    <row r="174" spans="1:4" x14ac:dyDescent="0.25">
      <c r="A174" t="s">
        <v>557</v>
      </c>
      <c r="B174" t="s">
        <v>558</v>
      </c>
      <c r="C174" t="s">
        <v>35</v>
      </c>
      <c r="D174" t="s">
        <v>84</v>
      </c>
    </row>
    <row r="175" spans="1:4" x14ac:dyDescent="0.25">
      <c r="A175" t="s">
        <v>559</v>
      </c>
      <c r="B175" t="s">
        <v>560</v>
      </c>
      <c r="C175" t="s">
        <v>561</v>
      </c>
    </row>
    <row r="176" spans="1:4" x14ac:dyDescent="0.25">
      <c r="A176" t="s">
        <v>562</v>
      </c>
      <c r="B176" t="s">
        <v>563</v>
      </c>
      <c r="C176" t="s">
        <v>564</v>
      </c>
      <c r="D176" t="s">
        <v>107</v>
      </c>
    </row>
    <row r="177" spans="1:4" x14ac:dyDescent="0.25">
      <c r="A177" t="s">
        <v>565</v>
      </c>
      <c r="B177" t="s">
        <v>563</v>
      </c>
      <c r="C177" t="s">
        <v>566</v>
      </c>
      <c r="D177" t="s">
        <v>110</v>
      </c>
    </row>
    <row r="178" spans="1:4" x14ac:dyDescent="0.25">
      <c r="A178" t="s">
        <v>567</v>
      </c>
      <c r="B178" t="s">
        <v>568</v>
      </c>
      <c r="C178" t="s">
        <v>11</v>
      </c>
      <c r="D178" t="s">
        <v>84</v>
      </c>
    </row>
    <row r="179" spans="1:4" x14ac:dyDescent="0.25">
      <c r="A179" t="s">
        <v>569</v>
      </c>
      <c r="B179" t="s">
        <v>570</v>
      </c>
      <c r="C179" t="s">
        <v>571</v>
      </c>
      <c r="D179" t="s">
        <v>84</v>
      </c>
    </row>
    <row r="180" spans="1:4" x14ac:dyDescent="0.25">
      <c r="A180" t="s">
        <v>572</v>
      </c>
      <c r="B180" t="s">
        <v>573</v>
      </c>
      <c r="C180" t="s">
        <v>15</v>
      </c>
      <c r="D180" t="s">
        <v>84</v>
      </c>
    </row>
    <row r="181" spans="1:4" x14ac:dyDescent="0.25">
      <c r="A181" t="s">
        <v>574</v>
      </c>
      <c r="B181" t="s">
        <v>575</v>
      </c>
      <c r="C181" t="s">
        <v>576</v>
      </c>
    </row>
    <row r="182" spans="1:4" x14ac:dyDescent="0.25">
      <c r="A182" t="s">
        <v>577</v>
      </c>
      <c r="B182" t="s">
        <v>578</v>
      </c>
      <c r="C182" t="s">
        <v>579</v>
      </c>
      <c r="D182" t="s">
        <v>84</v>
      </c>
    </row>
    <row r="183" spans="1:4" x14ac:dyDescent="0.25">
      <c r="A183" t="s">
        <v>580</v>
      </c>
      <c r="B183" t="s">
        <v>581</v>
      </c>
      <c r="C183" t="s">
        <v>582</v>
      </c>
      <c r="D183" t="s">
        <v>84</v>
      </c>
    </row>
    <row r="184" spans="1:4" x14ac:dyDescent="0.25">
      <c r="A184" t="s">
        <v>583</v>
      </c>
      <c r="B184" t="s">
        <v>584</v>
      </c>
      <c r="C184" t="s">
        <v>585</v>
      </c>
      <c r="D184" t="s">
        <v>107</v>
      </c>
    </row>
    <row r="185" spans="1:4" x14ac:dyDescent="0.25">
      <c r="A185" t="s">
        <v>586</v>
      </c>
      <c r="B185" t="s">
        <v>587</v>
      </c>
      <c r="C185" t="s">
        <v>588</v>
      </c>
      <c r="D185" t="s">
        <v>84</v>
      </c>
    </row>
    <row r="186" spans="1:4" x14ac:dyDescent="0.25">
      <c r="A186" t="s">
        <v>589</v>
      </c>
      <c r="B186" t="s">
        <v>590</v>
      </c>
      <c r="C186" t="s">
        <v>591</v>
      </c>
      <c r="D186" t="s">
        <v>84</v>
      </c>
    </row>
    <row r="187" spans="1:4" x14ac:dyDescent="0.25">
      <c r="A187" t="s">
        <v>592</v>
      </c>
      <c r="B187" t="s">
        <v>593</v>
      </c>
      <c r="C187" t="s">
        <v>594</v>
      </c>
      <c r="D187" t="s">
        <v>84</v>
      </c>
    </row>
    <row r="188" spans="1:4" x14ac:dyDescent="0.25">
      <c r="A188" t="s">
        <v>595</v>
      </c>
      <c r="B188" t="s">
        <v>596</v>
      </c>
      <c r="C188" t="s">
        <v>42</v>
      </c>
      <c r="D188" t="s">
        <v>84</v>
      </c>
    </row>
    <row r="189" spans="1:4" x14ac:dyDescent="0.25">
      <c r="A189" t="s">
        <v>597</v>
      </c>
      <c r="B189" t="s">
        <v>598</v>
      </c>
      <c r="C189" t="s">
        <v>599</v>
      </c>
      <c r="D189" t="s">
        <v>84</v>
      </c>
    </row>
    <row r="190" spans="1:4" x14ac:dyDescent="0.25">
      <c r="A190" t="s">
        <v>600</v>
      </c>
      <c r="B190" t="s">
        <v>601</v>
      </c>
      <c r="C190" t="s">
        <v>602</v>
      </c>
      <c r="D190" t="s">
        <v>84</v>
      </c>
    </row>
    <row r="191" spans="1:4" x14ac:dyDescent="0.25">
      <c r="A191" t="s">
        <v>603</v>
      </c>
      <c r="B191" t="s">
        <v>604</v>
      </c>
      <c r="C191" t="s">
        <v>605</v>
      </c>
      <c r="D191" t="s">
        <v>84</v>
      </c>
    </row>
    <row r="192" spans="1:4" x14ac:dyDescent="0.25">
      <c r="A192" t="s">
        <v>606</v>
      </c>
      <c r="B192" t="s">
        <v>607</v>
      </c>
      <c r="C192" t="s">
        <v>608</v>
      </c>
      <c r="D192" t="s">
        <v>84</v>
      </c>
    </row>
    <row r="193" spans="1:4" x14ac:dyDescent="0.25">
      <c r="A193" t="s">
        <v>609</v>
      </c>
      <c r="B193" t="s">
        <v>610</v>
      </c>
      <c r="C193" t="s">
        <v>611</v>
      </c>
      <c r="D193" t="s">
        <v>84</v>
      </c>
    </row>
    <row r="194" spans="1:4" x14ac:dyDescent="0.25">
      <c r="A194" t="s">
        <v>612</v>
      </c>
      <c r="B194" t="s">
        <v>613</v>
      </c>
      <c r="C194" t="s">
        <v>7</v>
      </c>
      <c r="D194" t="s">
        <v>84</v>
      </c>
    </row>
    <row r="195" spans="1:4" x14ac:dyDescent="0.25">
      <c r="A195" t="s">
        <v>614</v>
      </c>
      <c r="B195" t="s">
        <v>615</v>
      </c>
      <c r="C195" t="s">
        <v>616</v>
      </c>
      <c r="D195" t="s">
        <v>107</v>
      </c>
    </row>
    <row r="196" spans="1:4" x14ac:dyDescent="0.25">
      <c r="A196" t="s">
        <v>617</v>
      </c>
      <c r="B196" t="s">
        <v>615</v>
      </c>
      <c r="C196" t="s">
        <v>618</v>
      </c>
      <c r="D196" t="s">
        <v>110</v>
      </c>
    </row>
    <row r="197" spans="1:4" x14ac:dyDescent="0.25">
      <c r="A197" t="s">
        <v>619</v>
      </c>
      <c r="B197" t="s">
        <v>620</v>
      </c>
      <c r="C197" t="s">
        <v>621</v>
      </c>
      <c r="D197" t="s">
        <v>107</v>
      </c>
    </row>
    <row r="198" spans="1:4" x14ac:dyDescent="0.25">
      <c r="A198" t="s">
        <v>622</v>
      </c>
      <c r="B198" t="s">
        <v>620</v>
      </c>
      <c r="C198" t="s">
        <v>623</v>
      </c>
      <c r="D198" t="s">
        <v>110</v>
      </c>
    </row>
    <row r="199" spans="1:4" x14ac:dyDescent="0.25">
      <c r="A199" t="s">
        <v>624</v>
      </c>
      <c r="B199" t="s">
        <v>625</v>
      </c>
      <c r="C199" t="s">
        <v>626</v>
      </c>
      <c r="D199" t="s">
        <v>84</v>
      </c>
    </row>
    <row r="200" spans="1:4" x14ac:dyDescent="0.25">
      <c r="A200" t="s">
        <v>627</v>
      </c>
      <c r="B200" t="s">
        <v>628</v>
      </c>
      <c r="C200" t="s">
        <v>38</v>
      </c>
      <c r="D200" t="s">
        <v>84</v>
      </c>
    </row>
    <row r="201" spans="1:4" x14ac:dyDescent="0.25">
      <c r="A201" t="s">
        <v>629</v>
      </c>
      <c r="B201" t="s">
        <v>630</v>
      </c>
      <c r="C201" t="s">
        <v>631</v>
      </c>
      <c r="D201" t="s">
        <v>84</v>
      </c>
    </row>
    <row r="202" spans="1:4" x14ac:dyDescent="0.25">
      <c r="A202" t="s">
        <v>632</v>
      </c>
      <c r="B202" t="s">
        <v>633</v>
      </c>
      <c r="C202" t="s">
        <v>634</v>
      </c>
      <c r="D202" t="s">
        <v>84</v>
      </c>
    </row>
    <row r="203" spans="1:4" x14ac:dyDescent="0.25">
      <c r="A203" t="s">
        <v>635</v>
      </c>
      <c r="B203" t="s">
        <v>636</v>
      </c>
      <c r="C203" t="s">
        <v>637</v>
      </c>
      <c r="D203" t="s">
        <v>107</v>
      </c>
    </row>
    <row r="204" spans="1:4" x14ac:dyDescent="0.25">
      <c r="A204" t="s">
        <v>638</v>
      </c>
      <c r="B204" t="s">
        <v>636</v>
      </c>
      <c r="C204" t="s">
        <v>9</v>
      </c>
      <c r="D204" t="s">
        <v>110</v>
      </c>
    </row>
    <row r="205" spans="1:4" x14ac:dyDescent="0.25">
      <c r="A205" t="s">
        <v>639</v>
      </c>
      <c r="B205" t="s">
        <v>640</v>
      </c>
      <c r="C205" t="s">
        <v>641</v>
      </c>
      <c r="D205" t="s">
        <v>84</v>
      </c>
    </row>
    <row r="206" spans="1:4" x14ac:dyDescent="0.25">
      <c r="A206" t="s">
        <v>642</v>
      </c>
      <c r="B206" t="s">
        <v>643</v>
      </c>
      <c r="C206" t="s">
        <v>23</v>
      </c>
      <c r="D206" t="s">
        <v>84</v>
      </c>
    </row>
    <row r="207" spans="1:4" x14ac:dyDescent="0.25">
      <c r="A207" t="s">
        <v>644</v>
      </c>
      <c r="B207" t="s">
        <v>645</v>
      </c>
      <c r="C207" t="s">
        <v>646</v>
      </c>
      <c r="D207" t="s">
        <v>84</v>
      </c>
    </row>
    <row r="208" spans="1:4" x14ac:dyDescent="0.25">
      <c r="A208" t="s">
        <v>647</v>
      </c>
      <c r="B208" t="s">
        <v>648</v>
      </c>
      <c r="C208" t="s">
        <v>649</v>
      </c>
      <c r="D208" t="s">
        <v>84</v>
      </c>
    </row>
    <row r="209" spans="1:4" x14ac:dyDescent="0.25">
      <c r="A209" t="s">
        <v>650</v>
      </c>
      <c r="B209" t="s">
        <v>651</v>
      </c>
      <c r="C209" t="s">
        <v>652</v>
      </c>
      <c r="D209" t="s">
        <v>84</v>
      </c>
    </row>
    <row r="210" spans="1:4" x14ac:dyDescent="0.25">
      <c r="A210" t="s">
        <v>653</v>
      </c>
      <c r="B210" t="s">
        <v>654</v>
      </c>
      <c r="C210" t="s">
        <v>655</v>
      </c>
      <c r="D210" t="s">
        <v>84</v>
      </c>
    </row>
    <row r="211" spans="1:4" x14ac:dyDescent="0.25">
      <c r="A211" t="s">
        <v>656</v>
      </c>
      <c r="B211" t="s">
        <v>657</v>
      </c>
      <c r="C211" t="s">
        <v>658</v>
      </c>
      <c r="D211" t="s">
        <v>84</v>
      </c>
    </row>
    <row r="212" spans="1:4" x14ac:dyDescent="0.25">
      <c r="A212" t="s">
        <v>659</v>
      </c>
      <c r="B212" t="s">
        <v>660</v>
      </c>
      <c r="C212" t="s">
        <v>661</v>
      </c>
      <c r="D212" t="s">
        <v>84</v>
      </c>
    </row>
    <row r="213" spans="1:4" x14ac:dyDescent="0.25">
      <c r="A213" t="s">
        <v>662</v>
      </c>
      <c r="B213" t="s">
        <v>663</v>
      </c>
      <c r="C213" t="s">
        <v>34</v>
      </c>
      <c r="D213" t="s">
        <v>84</v>
      </c>
    </row>
    <row r="214" spans="1:4" x14ac:dyDescent="0.25">
      <c r="A214" t="s">
        <v>664</v>
      </c>
      <c r="B214" t="s">
        <v>665</v>
      </c>
      <c r="C214" t="s">
        <v>666</v>
      </c>
      <c r="D214" t="s">
        <v>84</v>
      </c>
    </row>
    <row r="215" spans="1:4" x14ac:dyDescent="0.25">
      <c r="A215" t="s">
        <v>667</v>
      </c>
      <c r="B215" t="s">
        <v>668</v>
      </c>
      <c r="C215" t="s">
        <v>669</v>
      </c>
      <c r="D215" t="s">
        <v>84</v>
      </c>
    </row>
    <row r="216" spans="1:4" x14ac:dyDescent="0.25">
      <c r="A216" t="s">
        <v>670</v>
      </c>
      <c r="B216" t="s">
        <v>671</v>
      </c>
      <c r="C216" t="s">
        <v>672</v>
      </c>
    </row>
    <row r="217" spans="1:4" x14ac:dyDescent="0.25">
      <c r="A217" t="s">
        <v>673</v>
      </c>
      <c r="B217" t="s">
        <v>671</v>
      </c>
      <c r="C217" t="s">
        <v>674</v>
      </c>
    </row>
    <row r="218" spans="1:4" x14ac:dyDescent="0.25">
      <c r="A218" t="s">
        <v>675</v>
      </c>
      <c r="B218" t="s">
        <v>676</v>
      </c>
      <c r="C218" t="s">
        <v>677</v>
      </c>
      <c r="D218" t="s">
        <v>84</v>
      </c>
    </row>
    <row r="219" spans="1:4" x14ac:dyDescent="0.25">
      <c r="A219" t="s">
        <v>678</v>
      </c>
      <c r="B219" t="s">
        <v>679</v>
      </c>
      <c r="C219" t="s">
        <v>680</v>
      </c>
      <c r="D219" t="s">
        <v>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Riesgo x Retorno</vt:lpstr>
      <vt:lpstr>Referencias Índices</vt:lpstr>
      <vt:lpstr>Referencias Acciones</vt:lpstr>
      <vt:lpstr>'Riesgo x Retorno'!Área_de_impresión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cp:lastPrinted>2019-03-13T21:34:31Z</cp:lastPrinted>
  <dcterms:created xsi:type="dcterms:W3CDTF">2018-09-20T17:36:10Z</dcterms:created>
  <dcterms:modified xsi:type="dcterms:W3CDTF">2020-06-18T00:16:56Z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1276905841</vt:lpwstr>
  </property>
  <property fmtid="{D5CDD505-2E9C-101B-9397-08002B2CF9AE}" pid="3" name="EcoUpdateMessage">
    <vt:lpwstr>2020/06/18-00:04:01</vt:lpwstr>
  </property>
  <property fmtid="{D5CDD505-2E9C-101B-9397-08002B2CF9AE}" pid="4" name="EcoUpdateStatus">
    <vt:lpwstr>2020-06-17=BRA:St,ME,Fd,TP;USA:St,ME;ARG:St,ME,TP;MEX:St,ME,Fd,TP;CHL:St,ME;COL:St,ME;PER:St,ME,Fd|2000-07-28=USA:TP|2020-06-16=ARG:Fd;CHL:Fd;COL:Fd;PER:TP|2019-10-28=CHL:TP|2014-02-26=VEN:St|2002-11-08=JPN:St|2020-06-15=GBR:St,ME|2016-08-18=NNN:St|2007-0</vt:lpwstr>
  </property>
</Properties>
</file>