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20DFF87A-939D-40ED-A00C-D4091EE0AECC}" xr6:coauthVersionLast="40" xr6:coauthVersionMax="43" xr10:uidLastSave="{00000000-0000-0000-0000-000000000000}"/>
  <bookViews>
    <workbookView xWindow="-108" yWindow="-108" windowWidth="23256" windowHeight="12720" xr2:uid="{00000000-000D-0000-FFFF-FFFF00000000}"/>
  </bookViews>
  <sheets>
    <sheet name="Stock Guide" sheetId="1" r:id="rId1"/>
    <sheet name="Base" sheetId="2" r:id="rId2"/>
  </sheets>
  <definedNames>
    <definedName name="_ECO_RANGE_ID00a9e5cf7c8e413485d2c36f98744a3b" localSheetId="0" hidden="1">'Stock Guide'!$B$9:$B$38</definedName>
    <definedName name="_ECO_RANGE_ID0104a7b734ae4185b4bb317eb22e2af9" localSheetId="1" hidden="1">Base!$K$4:$K$6</definedName>
    <definedName name="_ECO_RANGE_ID029bed13aabe4ccbb42b6ca1e6c38a84" localSheetId="0" hidden="1">'Stock Guide'!$AU$9:$AU$38</definedName>
    <definedName name="_ECO_RANGE_ID0c0195167fc140f6b1cd40fa4cef63f6" localSheetId="0" hidden="1">'Stock Guide'!$AO$9:$AO$38</definedName>
    <definedName name="_ECO_RANGE_ID172e28b5e7554ab39e8336c38ba9832f" localSheetId="0" hidden="1">'Stock Guide'!$I$9:$I$38</definedName>
    <definedName name="_ECO_RANGE_ID1a188fa477aa4cad8728e763b54c1dae" localSheetId="0" hidden="1">'Stock Guide'!$AC$9:$AC$38</definedName>
    <definedName name="_ECO_RANGE_ID1c6ec793341f49cf81b793deb02d3b68" localSheetId="0" hidden="1">'Stock Guide'!$D$9:$D$38</definedName>
    <definedName name="_ECO_RANGE_ID2f80157fb4e345779bccddee07c14103" localSheetId="0" hidden="1">'Stock Guide'!$AZ$9:$AZ$38</definedName>
    <definedName name="_ECO_RANGE_ID42c481020791413489ae99df2e8db938" localSheetId="0" hidden="1">'Stock Guide'!$M$9:$M$38</definedName>
    <definedName name="_ECO_RANGE_ID48ee10960931421f98d88d5c068bf79d" localSheetId="0" hidden="1">'Stock Guide'!$W$9:$W$38</definedName>
    <definedName name="_ECO_RANGE_ID4a49b359d7364d4aa50f0df40b796c39" localSheetId="0" hidden="1">'Stock Guide'!$AE$9:$AE$38</definedName>
    <definedName name="_ECO_RANGE_ID4b0e7ee470c042b8aabe3da73e67aa19" localSheetId="0" hidden="1">'Stock Guide'!$O$9:$O$38</definedName>
    <definedName name="_ECO_RANGE_ID4ce2c2382fef490ea7dffc2248fa18ec" localSheetId="0" hidden="1">'Stock Guide'!$H$9:$H$38</definedName>
    <definedName name="_ECO_RANGE_ID4ff0061541774b0cb4a36d1823e27816" localSheetId="0" hidden="1">'Stock Guide'!$AI$9:$AI$38</definedName>
    <definedName name="_ECO_RANGE_ID506171c2dc374c4f938e014b33089b33" localSheetId="0" hidden="1">'Stock Guide'!$U$9:$U$38</definedName>
    <definedName name="_ECO_RANGE_ID62fb00b42e16465abfa4c32ff7b4c230" localSheetId="0" hidden="1">'Stock Guide'!$AW$9:$AW$38</definedName>
    <definedName name="_ECO_RANGE_ID6d15d72d3d7242b29ac808a95e44ed67" localSheetId="0" hidden="1">'Stock Guide'!$BC$9:$BC$38</definedName>
    <definedName name="_ECO_RANGE_ID7a9cad7ac0204882bd5b6ac6235c1267" localSheetId="0" hidden="1">'Stock Guide'!$AR$9:$AR$38</definedName>
    <definedName name="_ECO_RANGE_ID8d9a528e853b40a4a3bbbc7befd246fe" localSheetId="0" hidden="1">'Stock Guide'!$BA$9:$BA$38</definedName>
    <definedName name="_ECO_RANGE_ID925b65e322ec4b6eaf4b46a23f0fcf1e" localSheetId="0" hidden="1">'Stock Guide'!$C$9:$C$38</definedName>
    <definedName name="_ECO_RANGE_ID9806727a937c4f1f847341a0409f6c9e" localSheetId="0" hidden="1">'Stock Guide'!$AV$9:$AV$38</definedName>
    <definedName name="_ECO_RANGE_ID9be77d65ae334ddeb776d23c19e560a2" localSheetId="1" hidden="1">Base!$I$4:$I$6</definedName>
    <definedName name="_ECO_RANGE_ID9d7d55438cc540a1ab882f61e5b13859" localSheetId="0" hidden="1">'Stock Guide'!$AQ$9:$AQ$38</definedName>
    <definedName name="_ECO_RANGE_ID9e9ae03d5e4b488bad1b5ba8a2e1bd07" localSheetId="0" hidden="1">'Stock Guide'!$AS$9:$AS$38</definedName>
    <definedName name="_ECO_RANGE_IDade51f19326d4e7c8bd00980dfd394e8" localSheetId="1" hidden="1">Base!$J$4:$J$6</definedName>
    <definedName name="_ECO_RANGE_IDb86510a9ad5643b7bbbffe22b87a3186" localSheetId="0" hidden="1">'Stock Guide'!$AK$9:$AK$38</definedName>
    <definedName name="_ECO_RANGE_IDbe2edb9f9dee42d8b5370b988d50834d" localSheetId="0" hidden="1">'Stock Guide'!$AG$9:$AG$38</definedName>
    <definedName name="_ECO_RANGE_IDc06f2506a4ef4948a36d5dda3ad4fdf8" localSheetId="0" hidden="1">'Stock Guide'!$E$9:$E$38</definedName>
    <definedName name="_ECO_RANGE_IDc30ea4fcc4554aad92d4b7291132c7e8" localSheetId="0" hidden="1">'Stock Guide'!$S$9:$S$38</definedName>
    <definedName name="_ECO_RANGE_IDc5bdf21bb81141d28b01d2031385a6ad" localSheetId="0" hidden="1">'Stock Guide'!$P$9:$P$38</definedName>
    <definedName name="_ECO_RANGE_IDc935df2c73a6494b91d90d98ce86dd00" localSheetId="0" hidden="1">'Stock Guide'!$AY$9:$AY$38</definedName>
    <definedName name="_ECO_RANGE_IDd0b36e053636453cb9e65c3a9f09b890" localSheetId="0" hidden="1">'Stock Guide'!$AX$9:$AX$38</definedName>
    <definedName name="_ECO_RANGE_IDd4190ee06ea44d88bfeceebfb574dc2b" localSheetId="0" hidden="1">'Stock Guide'!$Y$9:$Y$38</definedName>
    <definedName name="_ECO_RANGE_IDdcece26491f541a1920d6510bfafe5aa" localSheetId="0" hidden="1">'Stock Guide'!$G$9:$G$38</definedName>
    <definedName name="_ECO_RANGE_IDdfb918f971f642db97c0d0c911dd8239" localSheetId="0" hidden="1">'Stock Guide'!$AA$9:$AA$38</definedName>
    <definedName name="_ECO_RANGE_IDe8237176548842e7b99ed0f58d2eb1ac" localSheetId="0" hidden="1">'Stock Guide'!$AT$9:$AT$38</definedName>
    <definedName name="_ECO_RANGE_IDe9b4327cc263402b939b45723a08eb75" localSheetId="0" hidden="1">'Stock Guide'!$L$9:$L$38</definedName>
    <definedName name="_ECO_RANGE_IDef602f3477634ec2aa056e850c680fec" localSheetId="0" hidden="1">'Stock Guide'!$K$9:$K$38</definedName>
    <definedName name="_ECO_RANGE_IDf1d9e6af0db14dba9baaa6bd149a0e23" localSheetId="0" hidden="1">'Stock Guide'!$F$9:$F$38</definedName>
    <definedName name="_ECO_RANGE_IDf2367f93ffc342c289413898491b4064" localSheetId="0" hidden="1">'Stock Guide'!$AM$9:$AM$38</definedName>
    <definedName name="ListaIndices">OFFSET(Base!$A$3,0,0,COUNTA(Base!$A:$A)-1)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" i="1" l="1"/>
  <c r="AN6" i="1"/>
  <c r="AL6" i="1"/>
  <c r="AJ6" i="1"/>
  <c r="AH6" i="1"/>
  <c r="AF6" i="1"/>
  <c r="AD6" i="1"/>
  <c r="AB6" i="1"/>
  <c r="Z6" i="1"/>
  <c r="X6" i="1"/>
  <c r="V6" i="1"/>
  <c r="G8" i="1"/>
  <c r="F8" i="1"/>
  <c r="B8" i="1"/>
  <c r="N9" i="1" l="1"/>
  <c r="C2" i="1"/>
  <c r="U6" i="1"/>
  <c r="AC6" i="1"/>
  <c r="AK6" i="1"/>
  <c r="AA6" i="1"/>
  <c r="W6" i="1"/>
  <c r="AE6" i="1"/>
  <c r="AM6" i="1"/>
  <c r="Y6" i="1"/>
  <c r="AG6" i="1"/>
  <c r="AO6" i="1"/>
  <c r="AI6" i="1"/>
  <c r="AQ6" i="1"/>
  <c r="BC8" i="1"/>
  <c r="BA8" i="1"/>
  <c r="AY8" i="1"/>
  <c r="AQ8" i="1"/>
  <c r="AO8" i="1"/>
  <c r="W8" i="1"/>
  <c r="U8" i="1"/>
  <c r="P8" i="1"/>
  <c r="O8" i="1"/>
  <c r="M8" i="1"/>
  <c r="L8" i="1"/>
  <c r="K8" i="1"/>
  <c r="H8" i="1"/>
  <c r="AN200" i="1" l="1"/>
  <c r="AL200" i="1"/>
  <c r="AJ200" i="1"/>
  <c r="AH200" i="1"/>
  <c r="AF200" i="1"/>
  <c r="AD200" i="1"/>
  <c r="AB200" i="1"/>
  <c r="Z200" i="1"/>
  <c r="X200" i="1"/>
  <c r="V200" i="1"/>
  <c r="T200" i="1"/>
  <c r="Q200" i="1"/>
  <c r="N200" i="1"/>
  <c r="J200" i="1"/>
  <c r="AN199" i="1"/>
  <c r="AL199" i="1"/>
  <c r="AJ199" i="1"/>
  <c r="AH199" i="1"/>
  <c r="AF199" i="1"/>
  <c r="AD199" i="1"/>
  <c r="AB199" i="1"/>
  <c r="Z199" i="1"/>
  <c r="X199" i="1"/>
  <c r="V199" i="1"/>
  <c r="T199" i="1"/>
  <c r="Q199" i="1"/>
  <c r="N199" i="1"/>
  <c r="J199" i="1"/>
  <c r="AN198" i="1"/>
  <c r="AL198" i="1"/>
  <c r="AJ198" i="1"/>
  <c r="AH198" i="1"/>
  <c r="AF198" i="1"/>
  <c r="AD198" i="1"/>
  <c r="AB198" i="1"/>
  <c r="Z198" i="1"/>
  <c r="X198" i="1"/>
  <c r="V198" i="1"/>
  <c r="T198" i="1"/>
  <c r="Q198" i="1"/>
  <c r="N198" i="1"/>
  <c r="J198" i="1"/>
  <c r="AN197" i="1"/>
  <c r="AL197" i="1"/>
  <c r="AJ197" i="1"/>
  <c r="AH197" i="1"/>
  <c r="AF197" i="1"/>
  <c r="AD197" i="1"/>
  <c r="AB197" i="1"/>
  <c r="Z197" i="1"/>
  <c r="X197" i="1"/>
  <c r="V197" i="1"/>
  <c r="T197" i="1"/>
  <c r="Q197" i="1"/>
  <c r="N197" i="1"/>
  <c r="J197" i="1"/>
  <c r="AN196" i="1"/>
  <c r="AL196" i="1"/>
  <c r="AJ196" i="1"/>
  <c r="AH196" i="1"/>
  <c r="AF196" i="1"/>
  <c r="AD196" i="1"/>
  <c r="AB196" i="1"/>
  <c r="Z196" i="1"/>
  <c r="X196" i="1"/>
  <c r="V196" i="1"/>
  <c r="T196" i="1"/>
  <c r="Q196" i="1"/>
  <c r="N196" i="1"/>
  <c r="J196" i="1"/>
  <c r="AN195" i="1"/>
  <c r="AL195" i="1"/>
  <c r="AJ195" i="1"/>
  <c r="AH195" i="1"/>
  <c r="AF195" i="1"/>
  <c r="AD195" i="1"/>
  <c r="AB195" i="1"/>
  <c r="Z195" i="1"/>
  <c r="X195" i="1"/>
  <c r="V195" i="1"/>
  <c r="T195" i="1"/>
  <c r="Q195" i="1"/>
  <c r="N195" i="1"/>
  <c r="J195" i="1"/>
  <c r="AN194" i="1"/>
  <c r="AL194" i="1"/>
  <c r="AJ194" i="1"/>
  <c r="AH194" i="1"/>
  <c r="AF194" i="1"/>
  <c r="AD194" i="1"/>
  <c r="AB194" i="1"/>
  <c r="Z194" i="1"/>
  <c r="X194" i="1"/>
  <c r="V194" i="1"/>
  <c r="T194" i="1"/>
  <c r="Q194" i="1"/>
  <c r="N194" i="1"/>
  <c r="J194" i="1"/>
  <c r="AN193" i="1"/>
  <c r="AL193" i="1"/>
  <c r="AJ193" i="1"/>
  <c r="AH193" i="1"/>
  <c r="AF193" i="1"/>
  <c r="AD193" i="1"/>
  <c r="AB193" i="1"/>
  <c r="Z193" i="1"/>
  <c r="X193" i="1"/>
  <c r="V193" i="1"/>
  <c r="T193" i="1"/>
  <c r="Q193" i="1"/>
  <c r="N193" i="1"/>
  <c r="J193" i="1"/>
  <c r="AN192" i="1"/>
  <c r="AL192" i="1"/>
  <c r="AJ192" i="1"/>
  <c r="AH192" i="1"/>
  <c r="AF192" i="1"/>
  <c r="AD192" i="1"/>
  <c r="AB192" i="1"/>
  <c r="Z192" i="1"/>
  <c r="X192" i="1"/>
  <c r="V192" i="1"/>
  <c r="T192" i="1"/>
  <c r="Q192" i="1"/>
  <c r="N192" i="1"/>
  <c r="J192" i="1"/>
  <c r="AN191" i="1"/>
  <c r="AL191" i="1"/>
  <c r="AJ191" i="1"/>
  <c r="AH191" i="1"/>
  <c r="AF191" i="1"/>
  <c r="AD191" i="1"/>
  <c r="AB191" i="1"/>
  <c r="Z191" i="1"/>
  <c r="X191" i="1"/>
  <c r="V191" i="1"/>
  <c r="T191" i="1"/>
  <c r="Q191" i="1"/>
  <c r="N191" i="1"/>
  <c r="J191" i="1"/>
  <c r="AN190" i="1"/>
  <c r="AL190" i="1"/>
  <c r="AJ190" i="1"/>
  <c r="AH190" i="1"/>
  <c r="AF190" i="1"/>
  <c r="AD190" i="1"/>
  <c r="AB190" i="1"/>
  <c r="Z190" i="1"/>
  <c r="X190" i="1"/>
  <c r="V190" i="1"/>
  <c r="T190" i="1"/>
  <c r="Q190" i="1"/>
  <c r="N190" i="1"/>
  <c r="J190" i="1"/>
  <c r="AN189" i="1"/>
  <c r="AL189" i="1"/>
  <c r="AJ189" i="1"/>
  <c r="AH189" i="1"/>
  <c r="AF189" i="1"/>
  <c r="AD189" i="1"/>
  <c r="AB189" i="1"/>
  <c r="Z189" i="1"/>
  <c r="X189" i="1"/>
  <c r="V189" i="1"/>
  <c r="T189" i="1"/>
  <c r="Q189" i="1"/>
  <c r="N189" i="1"/>
  <c r="J189" i="1"/>
  <c r="AN188" i="1"/>
  <c r="AL188" i="1"/>
  <c r="AJ188" i="1"/>
  <c r="AH188" i="1"/>
  <c r="AF188" i="1"/>
  <c r="AD188" i="1"/>
  <c r="AB188" i="1"/>
  <c r="Z188" i="1"/>
  <c r="X188" i="1"/>
  <c r="V188" i="1"/>
  <c r="T188" i="1"/>
  <c r="Q188" i="1"/>
  <c r="N188" i="1"/>
  <c r="J188" i="1"/>
  <c r="AN187" i="1"/>
  <c r="AL187" i="1"/>
  <c r="AJ187" i="1"/>
  <c r="AH187" i="1"/>
  <c r="AF187" i="1"/>
  <c r="AD187" i="1"/>
  <c r="AB187" i="1"/>
  <c r="Z187" i="1"/>
  <c r="X187" i="1"/>
  <c r="V187" i="1"/>
  <c r="T187" i="1"/>
  <c r="Q187" i="1"/>
  <c r="N187" i="1"/>
  <c r="J187" i="1"/>
  <c r="AN186" i="1"/>
  <c r="AL186" i="1"/>
  <c r="AJ186" i="1"/>
  <c r="AH186" i="1"/>
  <c r="AF186" i="1"/>
  <c r="AD186" i="1"/>
  <c r="AB186" i="1"/>
  <c r="Z186" i="1"/>
  <c r="X186" i="1"/>
  <c r="V186" i="1"/>
  <c r="T186" i="1"/>
  <c r="Q186" i="1"/>
  <c r="N186" i="1"/>
  <c r="J186" i="1"/>
  <c r="AN185" i="1"/>
  <c r="AL185" i="1"/>
  <c r="AJ185" i="1"/>
  <c r="AH185" i="1"/>
  <c r="AF185" i="1"/>
  <c r="AD185" i="1"/>
  <c r="AB185" i="1"/>
  <c r="Z185" i="1"/>
  <c r="X185" i="1"/>
  <c r="V185" i="1"/>
  <c r="T185" i="1"/>
  <c r="Q185" i="1"/>
  <c r="N185" i="1"/>
  <c r="J185" i="1"/>
  <c r="AN184" i="1"/>
  <c r="AL184" i="1"/>
  <c r="AJ184" i="1"/>
  <c r="AH184" i="1"/>
  <c r="AF184" i="1"/>
  <c r="AD184" i="1"/>
  <c r="AB184" i="1"/>
  <c r="Z184" i="1"/>
  <c r="X184" i="1"/>
  <c r="V184" i="1"/>
  <c r="T184" i="1"/>
  <c r="Q184" i="1"/>
  <c r="N184" i="1"/>
  <c r="J184" i="1"/>
  <c r="AN183" i="1"/>
  <c r="AL183" i="1"/>
  <c r="AJ183" i="1"/>
  <c r="AH183" i="1"/>
  <c r="AF183" i="1"/>
  <c r="AD183" i="1"/>
  <c r="AB183" i="1"/>
  <c r="Z183" i="1"/>
  <c r="X183" i="1"/>
  <c r="V183" i="1"/>
  <c r="T183" i="1"/>
  <c r="Q183" i="1"/>
  <c r="N183" i="1"/>
  <c r="J183" i="1"/>
  <c r="AN182" i="1"/>
  <c r="AL182" i="1"/>
  <c r="AJ182" i="1"/>
  <c r="AH182" i="1"/>
  <c r="AF182" i="1"/>
  <c r="AD182" i="1"/>
  <c r="AB182" i="1"/>
  <c r="Z182" i="1"/>
  <c r="X182" i="1"/>
  <c r="V182" i="1"/>
  <c r="T182" i="1"/>
  <c r="Q182" i="1"/>
  <c r="N182" i="1"/>
  <c r="J182" i="1"/>
  <c r="AN181" i="1"/>
  <c r="AL181" i="1"/>
  <c r="AJ181" i="1"/>
  <c r="AH181" i="1"/>
  <c r="AF181" i="1"/>
  <c r="AD181" i="1"/>
  <c r="AB181" i="1"/>
  <c r="Z181" i="1"/>
  <c r="X181" i="1"/>
  <c r="V181" i="1"/>
  <c r="T181" i="1"/>
  <c r="Q181" i="1"/>
  <c r="N181" i="1"/>
  <c r="J181" i="1"/>
  <c r="AN180" i="1"/>
  <c r="AL180" i="1"/>
  <c r="AJ180" i="1"/>
  <c r="AH180" i="1"/>
  <c r="AF180" i="1"/>
  <c r="AD180" i="1"/>
  <c r="AB180" i="1"/>
  <c r="Z180" i="1"/>
  <c r="X180" i="1"/>
  <c r="V180" i="1"/>
  <c r="T180" i="1"/>
  <c r="Q180" i="1"/>
  <c r="N180" i="1"/>
  <c r="J180" i="1"/>
  <c r="AN179" i="1"/>
  <c r="AL179" i="1"/>
  <c r="AJ179" i="1"/>
  <c r="AH179" i="1"/>
  <c r="AF179" i="1"/>
  <c r="AD179" i="1"/>
  <c r="AB179" i="1"/>
  <c r="Z179" i="1"/>
  <c r="X179" i="1"/>
  <c r="V179" i="1"/>
  <c r="T179" i="1"/>
  <c r="Q179" i="1"/>
  <c r="N179" i="1"/>
  <c r="J179" i="1"/>
  <c r="AN178" i="1"/>
  <c r="AL178" i="1"/>
  <c r="AJ178" i="1"/>
  <c r="AH178" i="1"/>
  <c r="AF178" i="1"/>
  <c r="AD178" i="1"/>
  <c r="AB178" i="1"/>
  <c r="Z178" i="1"/>
  <c r="X178" i="1"/>
  <c r="V178" i="1"/>
  <c r="T178" i="1"/>
  <c r="Q178" i="1"/>
  <c r="N178" i="1"/>
  <c r="J178" i="1"/>
  <c r="AN177" i="1"/>
  <c r="AL177" i="1"/>
  <c r="AJ177" i="1"/>
  <c r="AH177" i="1"/>
  <c r="AF177" i="1"/>
  <c r="AD177" i="1"/>
  <c r="AB177" i="1"/>
  <c r="Z177" i="1"/>
  <c r="X177" i="1"/>
  <c r="V177" i="1"/>
  <c r="T177" i="1"/>
  <c r="Q177" i="1"/>
  <c r="N177" i="1"/>
  <c r="J177" i="1"/>
  <c r="AN176" i="1"/>
  <c r="AL176" i="1"/>
  <c r="AJ176" i="1"/>
  <c r="AH176" i="1"/>
  <c r="AF176" i="1"/>
  <c r="AD176" i="1"/>
  <c r="AB176" i="1"/>
  <c r="Z176" i="1"/>
  <c r="X176" i="1"/>
  <c r="V176" i="1"/>
  <c r="T176" i="1"/>
  <c r="Q176" i="1"/>
  <c r="N176" i="1"/>
  <c r="J176" i="1"/>
  <c r="AN175" i="1"/>
  <c r="AL175" i="1"/>
  <c r="AJ175" i="1"/>
  <c r="AH175" i="1"/>
  <c r="AF175" i="1"/>
  <c r="AD175" i="1"/>
  <c r="AB175" i="1"/>
  <c r="Z175" i="1"/>
  <c r="X175" i="1"/>
  <c r="V175" i="1"/>
  <c r="T175" i="1"/>
  <c r="Q175" i="1"/>
  <c r="N175" i="1"/>
  <c r="J175" i="1"/>
  <c r="AN174" i="1"/>
  <c r="AL174" i="1"/>
  <c r="AJ174" i="1"/>
  <c r="AH174" i="1"/>
  <c r="AF174" i="1"/>
  <c r="AD174" i="1"/>
  <c r="AB174" i="1"/>
  <c r="Z174" i="1"/>
  <c r="X174" i="1"/>
  <c r="V174" i="1"/>
  <c r="T174" i="1"/>
  <c r="Q174" i="1"/>
  <c r="N174" i="1"/>
  <c r="J174" i="1"/>
  <c r="AN173" i="1"/>
  <c r="AL173" i="1"/>
  <c r="AJ173" i="1"/>
  <c r="AH173" i="1"/>
  <c r="AF173" i="1"/>
  <c r="AD173" i="1"/>
  <c r="AB173" i="1"/>
  <c r="Z173" i="1"/>
  <c r="X173" i="1"/>
  <c r="V173" i="1"/>
  <c r="T173" i="1"/>
  <c r="Q173" i="1"/>
  <c r="N173" i="1"/>
  <c r="J173" i="1"/>
  <c r="AN172" i="1"/>
  <c r="AL172" i="1"/>
  <c r="AJ172" i="1"/>
  <c r="AH172" i="1"/>
  <c r="AF172" i="1"/>
  <c r="AD172" i="1"/>
  <c r="AB172" i="1"/>
  <c r="Z172" i="1"/>
  <c r="X172" i="1"/>
  <c r="V172" i="1"/>
  <c r="T172" i="1"/>
  <c r="Q172" i="1"/>
  <c r="N172" i="1"/>
  <c r="J172" i="1"/>
  <c r="AN171" i="1"/>
  <c r="AL171" i="1"/>
  <c r="AJ171" i="1"/>
  <c r="AH171" i="1"/>
  <c r="AF171" i="1"/>
  <c r="AD171" i="1"/>
  <c r="AB171" i="1"/>
  <c r="Z171" i="1"/>
  <c r="X171" i="1"/>
  <c r="V171" i="1"/>
  <c r="T171" i="1"/>
  <c r="Q171" i="1"/>
  <c r="N171" i="1"/>
  <c r="J171" i="1"/>
  <c r="AN170" i="1"/>
  <c r="AL170" i="1"/>
  <c r="AJ170" i="1"/>
  <c r="AH170" i="1"/>
  <c r="AF170" i="1"/>
  <c r="AD170" i="1"/>
  <c r="AB170" i="1"/>
  <c r="Z170" i="1"/>
  <c r="X170" i="1"/>
  <c r="V170" i="1"/>
  <c r="T170" i="1"/>
  <c r="Q170" i="1"/>
  <c r="N170" i="1"/>
  <c r="J170" i="1"/>
  <c r="AN169" i="1"/>
  <c r="AL169" i="1"/>
  <c r="AJ169" i="1"/>
  <c r="AH169" i="1"/>
  <c r="AF169" i="1"/>
  <c r="AD169" i="1"/>
  <c r="AB169" i="1"/>
  <c r="Z169" i="1"/>
  <c r="X169" i="1"/>
  <c r="V169" i="1"/>
  <c r="T169" i="1"/>
  <c r="Q169" i="1"/>
  <c r="N169" i="1"/>
  <c r="J169" i="1"/>
  <c r="AN168" i="1"/>
  <c r="AL168" i="1"/>
  <c r="AJ168" i="1"/>
  <c r="AH168" i="1"/>
  <c r="AF168" i="1"/>
  <c r="AD168" i="1"/>
  <c r="AB168" i="1"/>
  <c r="Z168" i="1"/>
  <c r="X168" i="1"/>
  <c r="V168" i="1"/>
  <c r="T168" i="1"/>
  <c r="Q168" i="1"/>
  <c r="N168" i="1"/>
  <c r="J168" i="1"/>
  <c r="AN167" i="1"/>
  <c r="AL167" i="1"/>
  <c r="AJ167" i="1"/>
  <c r="AH167" i="1"/>
  <c r="AF167" i="1"/>
  <c r="AD167" i="1"/>
  <c r="AB167" i="1"/>
  <c r="Z167" i="1"/>
  <c r="X167" i="1"/>
  <c r="V167" i="1"/>
  <c r="T167" i="1"/>
  <c r="Q167" i="1"/>
  <c r="N167" i="1"/>
  <c r="J167" i="1"/>
  <c r="AN166" i="1"/>
  <c r="AL166" i="1"/>
  <c r="AJ166" i="1"/>
  <c r="AH166" i="1"/>
  <c r="AF166" i="1"/>
  <c r="AD166" i="1"/>
  <c r="AB166" i="1"/>
  <c r="Z166" i="1"/>
  <c r="X166" i="1"/>
  <c r="V166" i="1"/>
  <c r="T166" i="1"/>
  <c r="Q166" i="1"/>
  <c r="N166" i="1"/>
  <c r="J166" i="1"/>
  <c r="AN165" i="1"/>
  <c r="AL165" i="1"/>
  <c r="AJ165" i="1"/>
  <c r="AH165" i="1"/>
  <c r="AF165" i="1"/>
  <c r="AD165" i="1"/>
  <c r="AB165" i="1"/>
  <c r="Z165" i="1"/>
  <c r="X165" i="1"/>
  <c r="V165" i="1"/>
  <c r="T165" i="1"/>
  <c r="Q165" i="1"/>
  <c r="N165" i="1"/>
  <c r="J165" i="1"/>
  <c r="AN164" i="1"/>
  <c r="AL164" i="1"/>
  <c r="AJ164" i="1"/>
  <c r="AH164" i="1"/>
  <c r="AF164" i="1"/>
  <c r="AD164" i="1"/>
  <c r="AB164" i="1"/>
  <c r="Z164" i="1"/>
  <c r="X164" i="1"/>
  <c r="V164" i="1"/>
  <c r="T164" i="1"/>
  <c r="Q164" i="1"/>
  <c r="N164" i="1"/>
  <c r="J164" i="1"/>
  <c r="AN163" i="1"/>
  <c r="AL163" i="1"/>
  <c r="AJ163" i="1"/>
  <c r="AH163" i="1"/>
  <c r="AF163" i="1"/>
  <c r="AD163" i="1"/>
  <c r="AB163" i="1"/>
  <c r="Z163" i="1"/>
  <c r="X163" i="1"/>
  <c r="V163" i="1"/>
  <c r="T163" i="1"/>
  <c r="Q163" i="1"/>
  <c r="N163" i="1"/>
  <c r="J163" i="1"/>
  <c r="AN162" i="1"/>
  <c r="AL162" i="1"/>
  <c r="AJ162" i="1"/>
  <c r="AH162" i="1"/>
  <c r="AF162" i="1"/>
  <c r="AD162" i="1"/>
  <c r="AB162" i="1"/>
  <c r="Z162" i="1"/>
  <c r="X162" i="1"/>
  <c r="V162" i="1"/>
  <c r="T162" i="1"/>
  <c r="Q162" i="1"/>
  <c r="N162" i="1"/>
  <c r="J162" i="1"/>
  <c r="AN161" i="1"/>
  <c r="AL161" i="1"/>
  <c r="AJ161" i="1"/>
  <c r="AH161" i="1"/>
  <c r="AF161" i="1"/>
  <c r="AD161" i="1"/>
  <c r="AB161" i="1"/>
  <c r="Z161" i="1"/>
  <c r="X161" i="1"/>
  <c r="V161" i="1"/>
  <c r="T161" i="1"/>
  <c r="Q161" i="1"/>
  <c r="N161" i="1"/>
  <c r="J161" i="1"/>
  <c r="AN160" i="1"/>
  <c r="AL160" i="1"/>
  <c r="AJ160" i="1"/>
  <c r="AH160" i="1"/>
  <c r="AF160" i="1"/>
  <c r="AD160" i="1"/>
  <c r="AB160" i="1"/>
  <c r="Z160" i="1"/>
  <c r="X160" i="1"/>
  <c r="V160" i="1"/>
  <c r="T160" i="1"/>
  <c r="Q160" i="1"/>
  <c r="N160" i="1"/>
  <c r="J160" i="1"/>
  <c r="AN159" i="1"/>
  <c r="AL159" i="1"/>
  <c r="AJ159" i="1"/>
  <c r="AH159" i="1"/>
  <c r="AF159" i="1"/>
  <c r="AD159" i="1"/>
  <c r="AB159" i="1"/>
  <c r="Z159" i="1"/>
  <c r="X159" i="1"/>
  <c r="V159" i="1"/>
  <c r="T159" i="1"/>
  <c r="Q159" i="1"/>
  <c r="N159" i="1"/>
  <c r="J159" i="1"/>
  <c r="AN158" i="1"/>
  <c r="AL158" i="1"/>
  <c r="AJ158" i="1"/>
  <c r="AH158" i="1"/>
  <c r="AF158" i="1"/>
  <c r="AD158" i="1"/>
  <c r="AB158" i="1"/>
  <c r="Z158" i="1"/>
  <c r="X158" i="1"/>
  <c r="V158" i="1"/>
  <c r="T158" i="1"/>
  <c r="Q158" i="1"/>
  <c r="N158" i="1"/>
  <c r="J158" i="1"/>
  <c r="AN157" i="1"/>
  <c r="AL157" i="1"/>
  <c r="AJ157" i="1"/>
  <c r="AH157" i="1"/>
  <c r="AF157" i="1"/>
  <c r="AD157" i="1"/>
  <c r="AB157" i="1"/>
  <c r="Z157" i="1"/>
  <c r="X157" i="1"/>
  <c r="V157" i="1"/>
  <c r="T157" i="1"/>
  <c r="Q157" i="1"/>
  <c r="N157" i="1"/>
  <c r="J157" i="1"/>
  <c r="AN156" i="1"/>
  <c r="AL156" i="1"/>
  <c r="AJ156" i="1"/>
  <c r="AH156" i="1"/>
  <c r="AF156" i="1"/>
  <c r="AD156" i="1"/>
  <c r="AB156" i="1"/>
  <c r="Z156" i="1"/>
  <c r="X156" i="1"/>
  <c r="V156" i="1"/>
  <c r="T156" i="1"/>
  <c r="Q156" i="1"/>
  <c r="N156" i="1"/>
  <c r="J156" i="1"/>
  <c r="AN155" i="1"/>
  <c r="AL155" i="1"/>
  <c r="AJ155" i="1"/>
  <c r="AH155" i="1"/>
  <c r="AF155" i="1"/>
  <c r="AD155" i="1"/>
  <c r="AB155" i="1"/>
  <c r="Z155" i="1"/>
  <c r="X155" i="1"/>
  <c r="V155" i="1"/>
  <c r="T155" i="1"/>
  <c r="Q155" i="1"/>
  <c r="N155" i="1"/>
  <c r="J155" i="1"/>
  <c r="AN154" i="1"/>
  <c r="AL154" i="1"/>
  <c r="AJ154" i="1"/>
  <c r="AH154" i="1"/>
  <c r="AF154" i="1"/>
  <c r="AD154" i="1"/>
  <c r="AB154" i="1"/>
  <c r="Z154" i="1"/>
  <c r="X154" i="1"/>
  <c r="V154" i="1"/>
  <c r="T154" i="1"/>
  <c r="Q154" i="1"/>
  <c r="N154" i="1"/>
  <c r="J154" i="1"/>
  <c r="AN153" i="1"/>
  <c r="AL153" i="1"/>
  <c r="AJ153" i="1"/>
  <c r="AH153" i="1"/>
  <c r="AF153" i="1"/>
  <c r="AD153" i="1"/>
  <c r="AB153" i="1"/>
  <c r="Z153" i="1"/>
  <c r="X153" i="1"/>
  <c r="V153" i="1"/>
  <c r="T153" i="1"/>
  <c r="Q153" i="1"/>
  <c r="N153" i="1"/>
  <c r="J153" i="1"/>
  <c r="AN152" i="1"/>
  <c r="AL152" i="1"/>
  <c r="AJ152" i="1"/>
  <c r="AH152" i="1"/>
  <c r="AF152" i="1"/>
  <c r="AD152" i="1"/>
  <c r="AB152" i="1"/>
  <c r="Z152" i="1"/>
  <c r="X152" i="1"/>
  <c r="V152" i="1"/>
  <c r="T152" i="1"/>
  <c r="Q152" i="1"/>
  <c r="N152" i="1"/>
  <c r="J152" i="1"/>
  <c r="AN151" i="1"/>
  <c r="AL151" i="1"/>
  <c r="AJ151" i="1"/>
  <c r="AH151" i="1"/>
  <c r="AF151" i="1"/>
  <c r="AD151" i="1"/>
  <c r="AB151" i="1"/>
  <c r="Z151" i="1"/>
  <c r="X151" i="1"/>
  <c r="V151" i="1"/>
  <c r="T151" i="1"/>
  <c r="Q151" i="1"/>
  <c r="N151" i="1"/>
  <c r="J151" i="1"/>
  <c r="AN150" i="1"/>
  <c r="AL150" i="1"/>
  <c r="AJ150" i="1"/>
  <c r="AH150" i="1"/>
  <c r="AF150" i="1"/>
  <c r="AD150" i="1"/>
  <c r="AB150" i="1"/>
  <c r="Z150" i="1"/>
  <c r="X150" i="1"/>
  <c r="V150" i="1"/>
  <c r="T150" i="1"/>
  <c r="Q150" i="1"/>
  <c r="N150" i="1"/>
  <c r="J150" i="1"/>
  <c r="AN149" i="1"/>
  <c r="AL149" i="1"/>
  <c r="AJ149" i="1"/>
  <c r="AH149" i="1"/>
  <c r="AF149" i="1"/>
  <c r="AD149" i="1"/>
  <c r="AB149" i="1"/>
  <c r="Z149" i="1"/>
  <c r="X149" i="1"/>
  <c r="V149" i="1"/>
  <c r="T149" i="1"/>
  <c r="Q149" i="1"/>
  <c r="N149" i="1"/>
  <c r="J149" i="1"/>
  <c r="AN148" i="1"/>
  <c r="AL148" i="1"/>
  <c r="AJ148" i="1"/>
  <c r="AH148" i="1"/>
  <c r="AF148" i="1"/>
  <c r="AD148" i="1"/>
  <c r="AB148" i="1"/>
  <c r="Z148" i="1"/>
  <c r="X148" i="1"/>
  <c r="V148" i="1"/>
  <c r="T148" i="1"/>
  <c r="Q148" i="1"/>
  <c r="N148" i="1"/>
  <c r="J148" i="1"/>
  <c r="AN147" i="1"/>
  <c r="AL147" i="1"/>
  <c r="AJ147" i="1"/>
  <c r="AH147" i="1"/>
  <c r="AF147" i="1"/>
  <c r="AD147" i="1"/>
  <c r="AB147" i="1"/>
  <c r="Z147" i="1"/>
  <c r="X147" i="1"/>
  <c r="V147" i="1"/>
  <c r="T147" i="1"/>
  <c r="Q147" i="1"/>
  <c r="N147" i="1"/>
  <c r="J147" i="1"/>
  <c r="AN146" i="1"/>
  <c r="AL146" i="1"/>
  <c r="AJ146" i="1"/>
  <c r="AH146" i="1"/>
  <c r="AF146" i="1"/>
  <c r="AD146" i="1"/>
  <c r="AB146" i="1"/>
  <c r="Z146" i="1"/>
  <c r="X146" i="1"/>
  <c r="V146" i="1"/>
  <c r="T146" i="1"/>
  <c r="Q146" i="1"/>
  <c r="N146" i="1"/>
  <c r="J146" i="1"/>
  <c r="AN145" i="1"/>
  <c r="AL145" i="1"/>
  <c r="AJ145" i="1"/>
  <c r="AH145" i="1"/>
  <c r="AF145" i="1"/>
  <c r="AD145" i="1"/>
  <c r="AB145" i="1"/>
  <c r="Z145" i="1"/>
  <c r="X145" i="1"/>
  <c r="V145" i="1"/>
  <c r="T145" i="1"/>
  <c r="Q145" i="1"/>
  <c r="N145" i="1"/>
  <c r="J145" i="1"/>
  <c r="AN144" i="1"/>
  <c r="AL144" i="1"/>
  <c r="AJ144" i="1"/>
  <c r="AH144" i="1"/>
  <c r="AF144" i="1"/>
  <c r="AD144" i="1"/>
  <c r="AB144" i="1"/>
  <c r="Z144" i="1"/>
  <c r="X144" i="1"/>
  <c r="V144" i="1"/>
  <c r="T144" i="1"/>
  <c r="Q144" i="1"/>
  <c r="N144" i="1"/>
  <c r="J144" i="1"/>
  <c r="AN143" i="1"/>
  <c r="AL143" i="1"/>
  <c r="AJ143" i="1"/>
  <c r="AH143" i="1"/>
  <c r="AF143" i="1"/>
  <c r="AD143" i="1"/>
  <c r="AB143" i="1"/>
  <c r="Z143" i="1"/>
  <c r="X143" i="1"/>
  <c r="V143" i="1"/>
  <c r="T143" i="1"/>
  <c r="Q143" i="1"/>
  <c r="N143" i="1"/>
  <c r="J143" i="1"/>
  <c r="AN142" i="1"/>
  <c r="AL142" i="1"/>
  <c r="AJ142" i="1"/>
  <c r="AH142" i="1"/>
  <c r="AF142" i="1"/>
  <c r="AD142" i="1"/>
  <c r="AB142" i="1"/>
  <c r="Z142" i="1"/>
  <c r="X142" i="1"/>
  <c r="V142" i="1"/>
  <c r="T142" i="1"/>
  <c r="Q142" i="1"/>
  <c r="N142" i="1"/>
  <c r="J142" i="1"/>
  <c r="AN141" i="1"/>
  <c r="AL141" i="1"/>
  <c r="AJ141" i="1"/>
  <c r="AH141" i="1"/>
  <c r="AF141" i="1"/>
  <c r="AD141" i="1"/>
  <c r="AB141" i="1"/>
  <c r="Z141" i="1"/>
  <c r="X141" i="1"/>
  <c r="V141" i="1"/>
  <c r="T141" i="1"/>
  <c r="Q141" i="1"/>
  <c r="N141" i="1"/>
  <c r="J141" i="1"/>
  <c r="AN140" i="1"/>
  <c r="AL140" i="1"/>
  <c r="AJ140" i="1"/>
  <c r="AH140" i="1"/>
  <c r="AF140" i="1"/>
  <c r="AD140" i="1"/>
  <c r="AB140" i="1"/>
  <c r="Z140" i="1"/>
  <c r="X140" i="1"/>
  <c r="V140" i="1"/>
  <c r="T140" i="1"/>
  <c r="Q140" i="1"/>
  <c r="N140" i="1"/>
  <c r="J140" i="1"/>
  <c r="AN139" i="1"/>
  <c r="AL139" i="1"/>
  <c r="AJ139" i="1"/>
  <c r="AH139" i="1"/>
  <c r="AF139" i="1"/>
  <c r="AD139" i="1"/>
  <c r="AB139" i="1"/>
  <c r="Z139" i="1"/>
  <c r="X139" i="1"/>
  <c r="V139" i="1"/>
  <c r="T139" i="1"/>
  <c r="Q139" i="1"/>
  <c r="N139" i="1"/>
  <c r="J139" i="1"/>
  <c r="AN138" i="1"/>
  <c r="AL138" i="1"/>
  <c r="AJ138" i="1"/>
  <c r="AH138" i="1"/>
  <c r="AF138" i="1"/>
  <c r="AD138" i="1"/>
  <c r="AB138" i="1"/>
  <c r="Z138" i="1"/>
  <c r="X138" i="1"/>
  <c r="V138" i="1"/>
  <c r="T138" i="1"/>
  <c r="Q138" i="1"/>
  <c r="N138" i="1"/>
  <c r="J138" i="1"/>
  <c r="AN137" i="1"/>
  <c r="AL137" i="1"/>
  <c r="AJ137" i="1"/>
  <c r="AH137" i="1"/>
  <c r="AF137" i="1"/>
  <c r="AD137" i="1"/>
  <c r="AB137" i="1"/>
  <c r="Z137" i="1"/>
  <c r="X137" i="1"/>
  <c r="V137" i="1"/>
  <c r="T137" i="1"/>
  <c r="Q137" i="1"/>
  <c r="N137" i="1"/>
  <c r="J137" i="1"/>
  <c r="AN136" i="1"/>
  <c r="AL136" i="1"/>
  <c r="AJ136" i="1"/>
  <c r="AH136" i="1"/>
  <c r="AF136" i="1"/>
  <c r="AD136" i="1"/>
  <c r="AB136" i="1"/>
  <c r="Z136" i="1"/>
  <c r="X136" i="1"/>
  <c r="V136" i="1"/>
  <c r="T136" i="1"/>
  <c r="Q136" i="1"/>
  <c r="N136" i="1"/>
  <c r="J136" i="1"/>
  <c r="AN135" i="1"/>
  <c r="AL135" i="1"/>
  <c r="AJ135" i="1"/>
  <c r="AH135" i="1"/>
  <c r="AF135" i="1"/>
  <c r="AD135" i="1"/>
  <c r="AB135" i="1"/>
  <c r="Z135" i="1"/>
  <c r="X135" i="1"/>
  <c r="V135" i="1"/>
  <c r="T135" i="1"/>
  <c r="Q135" i="1"/>
  <c r="N135" i="1"/>
  <c r="J135" i="1"/>
  <c r="AN134" i="1"/>
  <c r="AL134" i="1"/>
  <c r="AJ134" i="1"/>
  <c r="AH134" i="1"/>
  <c r="AF134" i="1"/>
  <c r="AD134" i="1"/>
  <c r="AB134" i="1"/>
  <c r="Z134" i="1"/>
  <c r="X134" i="1"/>
  <c r="V134" i="1"/>
  <c r="T134" i="1"/>
  <c r="Q134" i="1"/>
  <c r="N134" i="1"/>
  <c r="J134" i="1"/>
  <c r="AN133" i="1"/>
  <c r="AL133" i="1"/>
  <c r="AJ133" i="1"/>
  <c r="AH133" i="1"/>
  <c r="AF133" i="1"/>
  <c r="AD133" i="1"/>
  <c r="AB133" i="1"/>
  <c r="Z133" i="1"/>
  <c r="X133" i="1"/>
  <c r="V133" i="1"/>
  <c r="T133" i="1"/>
  <c r="Q133" i="1"/>
  <c r="N133" i="1"/>
  <c r="J133" i="1"/>
  <c r="AN132" i="1"/>
  <c r="AL132" i="1"/>
  <c r="AJ132" i="1"/>
  <c r="AH132" i="1"/>
  <c r="AF132" i="1"/>
  <c r="AD132" i="1"/>
  <c r="AB132" i="1"/>
  <c r="Z132" i="1"/>
  <c r="X132" i="1"/>
  <c r="V132" i="1"/>
  <c r="T132" i="1"/>
  <c r="Q132" i="1"/>
  <c r="N132" i="1"/>
  <c r="J132" i="1"/>
  <c r="AN131" i="1"/>
  <c r="AL131" i="1"/>
  <c r="AJ131" i="1"/>
  <c r="AH131" i="1"/>
  <c r="AF131" i="1"/>
  <c r="AD131" i="1"/>
  <c r="AB131" i="1"/>
  <c r="Z131" i="1"/>
  <c r="X131" i="1"/>
  <c r="V131" i="1"/>
  <c r="T131" i="1"/>
  <c r="Q131" i="1"/>
  <c r="N131" i="1"/>
  <c r="J131" i="1"/>
  <c r="AN130" i="1"/>
  <c r="AL130" i="1"/>
  <c r="AJ130" i="1"/>
  <c r="AH130" i="1"/>
  <c r="AF130" i="1"/>
  <c r="AD130" i="1"/>
  <c r="AB130" i="1"/>
  <c r="Z130" i="1"/>
  <c r="X130" i="1"/>
  <c r="V130" i="1"/>
  <c r="T130" i="1"/>
  <c r="Q130" i="1"/>
  <c r="N130" i="1"/>
  <c r="J130" i="1"/>
  <c r="AN129" i="1"/>
  <c r="AL129" i="1"/>
  <c r="AJ129" i="1"/>
  <c r="AH129" i="1"/>
  <c r="AF129" i="1"/>
  <c r="AD129" i="1"/>
  <c r="AB129" i="1"/>
  <c r="Z129" i="1"/>
  <c r="X129" i="1"/>
  <c r="V129" i="1"/>
  <c r="T129" i="1"/>
  <c r="Q129" i="1"/>
  <c r="N129" i="1"/>
  <c r="J129" i="1"/>
  <c r="AN128" i="1"/>
  <c r="AL128" i="1"/>
  <c r="AJ128" i="1"/>
  <c r="AH128" i="1"/>
  <c r="AF128" i="1"/>
  <c r="AD128" i="1"/>
  <c r="AB128" i="1"/>
  <c r="Z128" i="1"/>
  <c r="X128" i="1"/>
  <c r="V128" i="1"/>
  <c r="T128" i="1"/>
  <c r="Q128" i="1"/>
  <c r="N128" i="1"/>
  <c r="J128" i="1"/>
  <c r="AN127" i="1"/>
  <c r="AL127" i="1"/>
  <c r="AJ127" i="1"/>
  <c r="AH127" i="1"/>
  <c r="AF127" i="1"/>
  <c r="AD127" i="1"/>
  <c r="AB127" i="1"/>
  <c r="Z127" i="1"/>
  <c r="X127" i="1"/>
  <c r="V127" i="1"/>
  <c r="T127" i="1"/>
  <c r="Q127" i="1"/>
  <c r="N127" i="1"/>
  <c r="J127" i="1"/>
  <c r="AN126" i="1"/>
  <c r="AL126" i="1"/>
  <c r="AJ126" i="1"/>
  <c r="AH126" i="1"/>
  <c r="AF126" i="1"/>
  <c r="AD126" i="1"/>
  <c r="AB126" i="1"/>
  <c r="Z126" i="1"/>
  <c r="X126" i="1"/>
  <c r="V126" i="1"/>
  <c r="T126" i="1"/>
  <c r="Q126" i="1"/>
  <c r="N126" i="1"/>
  <c r="J126" i="1"/>
  <c r="AN125" i="1"/>
  <c r="AL125" i="1"/>
  <c r="AJ125" i="1"/>
  <c r="AH125" i="1"/>
  <c r="AF125" i="1"/>
  <c r="AD125" i="1"/>
  <c r="AB125" i="1"/>
  <c r="Z125" i="1"/>
  <c r="X125" i="1"/>
  <c r="V125" i="1"/>
  <c r="T125" i="1"/>
  <c r="Q125" i="1"/>
  <c r="N125" i="1"/>
  <c r="J125" i="1"/>
  <c r="AN124" i="1"/>
  <c r="AL124" i="1"/>
  <c r="AJ124" i="1"/>
  <c r="AH124" i="1"/>
  <c r="AF124" i="1"/>
  <c r="AD124" i="1"/>
  <c r="AB124" i="1"/>
  <c r="Z124" i="1"/>
  <c r="X124" i="1"/>
  <c r="V124" i="1"/>
  <c r="T124" i="1"/>
  <c r="Q124" i="1"/>
  <c r="N124" i="1"/>
  <c r="J124" i="1"/>
  <c r="AN123" i="1"/>
  <c r="AL123" i="1"/>
  <c r="AJ123" i="1"/>
  <c r="AH123" i="1"/>
  <c r="AF123" i="1"/>
  <c r="AD123" i="1"/>
  <c r="AB123" i="1"/>
  <c r="Z123" i="1"/>
  <c r="X123" i="1"/>
  <c r="V123" i="1"/>
  <c r="T123" i="1"/>
  <c r="Q123" i="1"/>
  <c r="N123" i="1"/>
  <c r="J123" i="1"/>
  <c r="AN122" i="1"/>
  <c r="AL122" i="1"/>
  <c r="AJ122" i="1"/>
  <c r="AH122" i="1"/>
  <c r="AF122" i="1"/>
  <c r="AD122" i="1"/>
  <c r="AB122" i="1"/>
  <c r="Z122" i="1"/>
  <c r="X122" i="1"/>
  <c r="V122" i="1"/>
  <c r="T122" i="1"/>
  <c r="Q122" i="1"/>
  <c r="N122" i="1"/>
  <c r="J122" i="1"/>
  <c r="AN121" i="1"/>
  <c r="AL121" i="1"/>
  <c r="AJ121" i="1"/>
  <c r="AH121" i="1"/>
  <c r="AF121" i="1"/>
  <c r="AD121" i="1"/>
  <c r="AB121" i="1"/>
  <c r="Z121" i="1"/>
  <c r="X121" i="1"/>
  <c r="V121" i="1"/>
  <c r="T121" i="1"/>
  <c r="Q121" i="1"/>
  <c r="N121" i="1"/>
  <c r="J121" i="1"/>
  <c r="AN120" i="1"/>
  <c r="AL120" i="1"/>
  <c r="AJ120" i="1"/>
  <c r="AH120" i="1"/>
  <c r="AF120" i="1"/>
  <c r="AD120" i="1"/>
  <c r="AB120" i="1"/>
  <c r="Z120" i="1"/>
  <c r="X120" i="1"/>
  <c r="V120" i="1"/>
  <c r="T120" i="1"/>
  <c r="Q120" i="1"/>
  <c r="N120" i="1"/>
  <c r="J120" i="1"/>
  <c r="AN119" i="1"/>
  <c r="AL119" i="1"/>
  <c r="AJ119" i="1"/>
  <c r="AH119" i="1"/>
  <c r="AF119" i="1"/>
  <c r="AD119" i="1"/>
  <c r="AB119" i="1"/>
  <c r="Z119" i="1"/>
  <c r="X119" i="1"/>
  <c r="V119" i="1"/>
  <c r="T119" i="1"/>
  <c r="Q119" i="1"/>
  <c r="N119" i="1"/>
  <c r="J119" i="1"/>
  <c r="AN118" i="1"/>
  <c r="AL118" i="1"/>
  <c r="AJ118" i="1"/>
  <c r="AH118" i="1"/>
  <c r="AF118" i="1"/>
  <c r="AD118" i="1"/>
  <c r="AB118" i="1"/>
  <c r="Z118" i="1"/>
  <c r="X118" i="1"/>
  <c r="V118" i="1"/>
  <c r="T118" i="1"/>
  <c r="Q118" i="1"/>
  <c r="N118" i="1"/>
  <c r="J118" i="1"/>
  <c r="AN117" i="1"/>
  <c r="AL117" i="1"/>
  <c r="AJ117" i="1"/>
  <c r="AH117" i="1"/>
  <c r="AF117" i="1"/>
  <c r="AD117" i="1"/>
  <c r="AB117" i="1"/>
  <c r="Z117" i="1"/>
  <c r="X117" i="1"/>
  <c r="V117" i="1"/>
  <c r="T117" i="1"/>
  <c r="Q117" i="1"/>
  <c r="N117" i="1"/>
  <c r="J117" i="1"/>
  <c r="AN116" i="1"/>
  <c r="AL116" i="1"/>
  <c r="AJ116" i="1"/>
  <c r="AH116" i="1"/>
  <c r="AF116" i="1"/>
  <c r="AD116" i="1"/>
  <c r="AB116" i="1"/>
  <c r="Z116" i="1"/>
  <c r="X116" i="1"/>
  <c r="V116" i="1"/>
  <c r="T116" i="1"/>
  <c r="Q116" i="1"/>
  <c r="N116" i="1"/>
  <c r="J116" i="1"/>
  <c r="AN115" i="1"/>
  <c r="AL115" i="1"/>
  <c r="AJ115" i="1"/>
  <c r="AH115" i="1"/>
  <c r="AF115" i="1"/>
  <c r="AD115" i="1"/>
  <c r="AB115" i="1"/>
  <c r="Z115" i="1"/>
  <c r="X115" i="1"/>
  <c r="V115" i="1"/>
  <c r="T115" i="1"/>
  <c r="Q115" i="1"/>
  <c r="N115" i="1"/>
  <c r="J115" i="1"/>
  <c r="AN114" i="1"/>
  <c r="AL114" i="1"/>
  <c r="AJ114" i="1"/>
  <c r="AH114" i="1"/>
  <c r="AF114" i="1"/>
  <c r="AD114" i="1"/>
  <c r="AB114" i="1"/>
  <c r="Z114" i="1"/>
  <c r="X114" i="1"/>
  <c r="V114" i="1"/>
  <c r="T114" i="1"/>
  <c r="Q114" i="1"/>
  <c r="N114" i="1"/>
  <c r="J114" i="1"/>
  <c r="AN113" i="1"/>
  <c r="AL113" i="1"/>
  <c r="AJ113" i="1"/>
  <c r="AH113" i="1"/>
  <c r="AF113" i="1"/>
  <c r="AD113" i="1"/>
  <c r="AB113" i="1"/>
  <c r="Z113" i="1"/>
  <c r="X113" i="1"/>
  <c r="V113" i="1"/>
  <c r="T113" i="1"/>
  <c r="Q113" i="1"/>
  <c r="N113" i="1"/>
  <c r="J113" i="1"/>
  <c r="AN112" i="1"/>
  <c r="AL112" i="1"/>
  <c r="AJ112" i="1"/>
  <c r="AH112" i="1"/>
  <c r="AF112" i="1"/>
  <c r="AD112" i="1"/>
  <c r="AB112" i="1"/>
  <c r="Z112" i="1"/>
  <c r="X112" i="1"/>
  <c r="V112" i="1"/>
  <c r="T112" i="1"/>
  <c r="Q112" i="1"/>
  <c r="N112" i="1"/>
  <c r="J112" i="1"/>
  <c r="AN111" i="1"/>
  <c r="AL111" i="1"/>
  <c r="AJ111" i="1"/>
  <c r="AH111" i="1"/>
  <c r="AF111" i="1"/>
  <c r="AD111" i="1"/>
  <c r="AB111" i="1"/>
  <c r="Z111" i="1"/>
  <c r="X111" i="1"/>
  <c r="V111" i="1"/>
  <c r="T111" i="1"/>
  <c r="Q111" i="1"/>
  <c r="N111" i="1"/>
  <c r="J111" i="1"/>
  <c r="AN110" i="1"/>
  <c r="AL110" i="1"/>
  <c r="AJ110" i="1"/>
  <c r="AH110" i="1"/>
  <c r="AF110" i="1"/>
  <c r="AD110" i="1"/>
  <c r="AB110" i="1"/>
  <c r="Z110" i="1"/>
  <c r="X110" i="1"/>
  <c r="V110" i="1"/>
  <c r="T110" i="1"/>
  <c r="Q110" i="1"/>
  <c r="N110" i="1"/>
  <c r="J110" i="1"/>
  <c r="AN109" i="1"/>
  <c r="AL109" i="1"/>
  <c r="AJ109" i="1"/>
  <c r="AH109" i="1"/>
  <c r="AF109" i="1"/>
  <c r="AD109" i="1"/>
  <c r="AB109" i="1"/>
  <c r="Z109" i="1"/>
  <c r="X109" i="1"/>
  <c r="V109" i="1"/>
  <c r="T109" i="1"/>
  <c r="Q109" i="1"/>
  <c r="N109" i="1"/>
  <c r="J109" i="1"/>
  <c r="AN108" i="1"/>
  <c r="AL108" i="1"/>
  <c r="AJ108" i="1"/>
  <c r="AH108" i="1"/>
  <c r="AF108" i="1"/>
  <c r="AD108" i="1"/>
  <c r="AB108" i="1"/>
  <c r="Z108" i="1"/>
  <c r="X108" i="1"/>
  <c r="V108" i="1"/>
  <c r="T108" i="1"/>
  <c r="Q108" i="1"/>
  <c r="N108" i="1"/>
  <c r="J108" i="1"/>
  <c r="AN107" i="1"/>
  <c r="AL107" i="1"/>
  <c r="AJ107" i="1"/>
  <c r="AH107" i="1"/>
  <c r="AF107" i="1"/>
  <c r="AD107" i="1"/>
  <c r="AB107" i="1"/>
  <c r="Z107" i="1"/>
  <c r="X107" i="1"/>
  <c r="V107" i="1"/>
  <c r="T107" i="1"/>
  <c r="Q107" i="1"/>
  <c r="N107" i="1"/>
  <c r="J107" i="1"/>
  <c r="AN106" i="1"/>
  <c r="AL106" i="1"/>
  <c r="AJ106" i="1"/>
  <c r="AH106" i="1"/>
  <c r="AF106" i="1"/>
  <c r="AD106" i="1"/>
  <c r="AB106" i="1"/>
  <c r="Z106" i="1"/>
  <c r="X106" i="1"/>
  <c r="V106" i="1"/>
  <c r="T106" i="1"/>
  <c r="Q106" i="1"/>
  <c r="N106" i="1"/>
  <c r="J106" i="1"/>
  <c r="AN105" i="1"/>
  <c r="AL105" i="1"/>
  <c r="AJ105" i="1"/>
  <c r="AH105" i="1"/>
  <c r="AF105" i="1"/>
  <c r="AD105" i="1"/>
  <c r="AB105" i="1"/>
  <c r="Z105" i="1"/>
  <c r="X105" i="1"/>
  <c r="V105" i="1"/>
  <c r="T105" i="1"/>
  <c r="Q105" i="1"/>
  <c r="N105" i="1"/>
  <c r="J105" i="1"/>
  <c r="AN104" i="1"/>
  <c r="AL104" i="1"/>
  <c r="AJ104" i="1"/>
  <c r="AH104" i="1"/>
  <c r="AF104" i="1"/>
  <c r="AD104" i="1"/>
  <c r="AB104" i="1"/>
  <c r="Z104" i="1"/>
  <c r="X104" i="1"/>
  <c r="V104" i="1"/>
  <c r="T104" i="1"/>
  <c r="Q104" i="1"/>
  <c r="N104" i="1"/>
  <c r="J104" i="1"/>
  <c r="AN103" i="1"/>
  <c r="AL103" i="1"/>
  <c r="AJ103" i="1"/>
  <c r="AH103" i="1"/>
  <c r="AF103" i="1"/>
  <c r="AD103" i="1"/>
  <c r="AB103" i="1"/>
  <c r="Z103" i="1"/>
  <c r="X103" i="1"/>
  <c r="V103" i="1"/>
  <c r="T103" i="1"/>
  <c r="Q103" i="1"/>
  <c r="N103" i="1"/>
  <c r="J103" i="1"/>
  <c r="AN102" i="1"/>
  <c r="AL102" i="1"/>
  <c r="AJ102" i="1"/>
  <c r="AH102" i="1"/>
  <c r="AF102" i="1"/>
  <c r="AD102" i="1"/>
  <c r="AB102" i="1"/>
  <c r="Z102" i="1"/>
  <c r="X102" i="1"/>
  <c r="V102" i="1"/>
  <c r="T102" i="1"/>
  <c r="Q102" i="1"/>
  <c r="N102" i="1"/>
  <c r="J102" i="1"/>
  <c r="AN101" i="1"/>
  <c r="AL101" i="1"/>
  <c r="AJ101" i="1"/>
  <c r="AH101" i="1"/>
  <c r="AF101" i="1"/>
  <c r="AD101" i="1"/>
  <c r="AB101" i="1"/>
  <c r="Z101" i="1"/>
  <c r="X101" i="1"/>
  <c r="V101" i="1"/>
  <c r="T101" i="1"/>
  <c r="Q101" i="1"/>
  <c r="N101" i="1"/>
  <c r="J101" i="1"/>
  <c r="AN100" i="1"/>
  <c r="AL100" i="1"/>
  <c r="AJ100" i="1"/>
  <c r="AH100" i="1"/>
  <c r="AF100" i="1"/>
  <c r="AD100" i="1"/>
  <c r="AB100" i="1"/>
  <c r="Z100" i="1"/>
  <c r="X100" i="1"/>
  <c r="V100" i="1"/>
  <c r="T100" i="1"/>
  <c r="Q100" i="1"/>
  <c r="N100" i="1"/>
  <c r="J100" i="1"/>
  <c r="AN99" i="1"/>
  <c r="AL99" i="1"/>
  <c r="AJ99" i="1"/>
  <c r="AH99" i="1"/>
  <c r="AF99" i="1"/>
  <c r="AD99" i="1"/>
  <c r="AB99" i="1"/>
  <c r="Z99" i="1"/>
  <c r="X99" i="1"/>
  <c r="V99" i="1"/>
  <c r="T99" i="1"/>
  <c r="Q99" i="1"/>
  <c r="N99" i="1"/>
  <c r="J99" i="1"/>
  <c r="AN98" i="1"/>
  <c r="AL98" i="1"/>
  <c r="AJ98" i="1"/>
  <c r="AH98" i="1"/>
  <c r="AF98" i="1"/>
  <c r="AD98" i="1"/>
  <c r="AB98" i="1"/>
  <c r="Z98" i="1"/>
  <c r="X98" i="1"/>
  <c r="V98" i="1"/>
  <c r="T98" i="1"/>
  <c r="Q98" i="1"/>
  <c r="N98" i="1"/>
  <c r="J98" i="1"/>
  <c r="AN97" i="1"/>
  <c r="AL97" i="1"/>
  <c r="AJ97" i="1"/>
  <c r="AH97" i="1"/>
  <c r="AF97" i="1"/>
  <c r="AD97" i="1"/>
  <c r="AB97" i="1"/>
  <c r="Z97" i="1"/>
  <c r="X97" i="1"/>
  <c r="V97" i="1"/>
  <c r="T97" i="1"/>
  <c r="Q97" i="1"/>
  <c r="N97" i="1"/>
  <c r="J97" i="1"/>
  <c r="AN96" i="1"/>
  <c r="AL96" i="1"/>
  <c r="AJ96" i="1"/>
  <c r="AH96" i="1"/>
  <c r="AF96" i="1"/>
  <c r="AD96" i="1"/>
  <c r="AB96" i="1"/>
  <c r="Z96" i="1"/>
  <c r="X96" i="1"/>
  <c r="V96" i="1"/>
  <c r="T96" i="1"/>
  <c r="Q96" i="1"/>
  <c r="N96" i="1"/>
  <c r="J96" i="1"/>
  <c r="AN95" i="1"/>
  <c r="AL95" i="1"/>
  <c r="AJ95" i="1"/>
  <c r="AH95" i="1"/>
  <c r="AF95" i="1"/>
  <c r="AD95" i="1"/>
  <c r="AB95" i="1"/>
  <c r="Z95" i="1"/>
  <c r="X95" i="1"/>
  <c r="V95" i="1"/>
  <c r="T95" i="1"/>
  <c r="Q95" i="1"/>
  <c r="N95" i="1"/>
  <c r="J95" i="1"/>
  <c r="AN94" i="1"/>
  <c r="AL94" i="1"/>
  <c r="AJ94" i="1"/>
  <c r="AH94" i="1"/>
  <c r="AF94" i="1"/>
  <c r="AD94" i="1"/>
  <c r="AB94" i="1"/>
  <c r="Z94" i="1"/>
  <c r="X94" i="1"/>
  <c r="V94" i="1"/>
  <c r="T94" i="1"/>
  <c r="Q94" i="1"/>
  <c r="N94" i="1"/>
  <c r="J94" i="1"/>
  <c r="AN93" i="1"/>
  <c r="AL93" i="1"/>
  <c r="AJ93" i="1"/>
  <c r="AH93" i="1"/>
  <c r="AF93" i="1"/>
  <c r="AD93" i="1"/>
  <c r="AB93" i="1"/>
  <c r="Z93" i="1"/>
  <c r="X93" i="1"/>
  <c r="V93" i="1"/>
  <c r="T93" i="1"/>
  <c r="Q93" i="1"/>
  <c r="N93" i="1"/>
  <c r="J93" i="1"/>
  <c r="AN92" i="1"/>
  <c r="AL92" i="1"/>
  <c r="AJ92" i="1"/>
  <c r="AH92" i="1"/>
  <c r="AF92" i="1"/>
  <c r="AD92" i="1"/>
  <c r="AB92" i="1"/>
  <c r="Z92" i="1"/>
  <c r="X92" i="1"/>
  <c r="V92" i="1"/>
  <c r="T92" i="1"/>
  <c r="Q92" i="1"/>
  <c r="N92" i="1"/>
  <c r="J92" i="1"/>
  <c r="AN91" i="1"/>
  <c r="AL91" i="1"/>
  <c r="AJ91" i="1"/>
  <c r="AH91" i="1"/>
  <c r="AF91" i="1"/>
  <c r="AD91" i="1"/>
  <c r="AB91" i="1"/>
  <c r="Z91" i="1"/>
  <c r="X91" i="1"/>
  <c r="V91" i="1"/>
  <c r="T91" i="1"/>
  <c r="Q91" i="1"/>
  <c r="N91" i="1"/>
  <c r="J91" i="1"/>
  <c r="AN90" i="1"/>
  <c r="AL90" i="1"/>
  <c r="AJ90" i="1"/>
  <c r="AH90" i="1"/>
  <c r="AF90" i="1"/>
  <c r="AD90" i="1"/>
  <c r="AB90" i="1"/>
  <c r="Z90" i="1"/>
  <c r="X90" i="1"/>
  <c r="V90" i="1"/>
  <c r="T90" i="1"/>
  <c r="Q90" i="1"/>
  <c r="N90" i="1"/>
  <c r="J90" i="1"/>
  <c r="AN89" i="1"/>
  <c r="AL89" i="1"/>
  <c r="AJ89" i="1"/>
  <c r="AH89" i="1"/>
  <c r="AF89" i="1"/>
  <c r="AD89" i="1"/>
  <c r="AB89" i="1"/>
  <c r="Z89" i="1"/>
  <c r="X89" i="1"/>
  <c r="V89" i="1"/>
  <c r="T89" i="1"/>
  <c r="Q89" i="1"/>
  <c r="N89" i="1"/>
  <c r="J89" i="1"/>
  <c r="AN88" i="1"/>
  <c r="AL88" i="1"/>
  <c r="AJ88" i="1"/>
  <c r="AH88" i="1"/>
  <c r="AF88" i="1"/>
  <c r="AD88" i="1"/>
  <c r="AB88" i="1"/>
  <c r="Z88" i="1"/>
  <c r="X88" i="1"/>
  <c r="V88" i="1"/>
  <c r="T88" i="1"/>
  <c r="Q88" i="1"/>
  <c r="N88" i="1"/>
  <c r="J88" i="1"/>
  <c r="AN87" i="1"/>
  <c r="AL87" i="1"/>
  <c r="AJ87" i="1"/>
  <c r="AH87" i="1"/>
  <c r="AF87" i="1"/>
  <c r="AD87" i="1"/>
  <c r="AB87" i="1"/>
  <c r="Z87" i="1"/>
  <c r="X87" i="1"/>
  <c r="V87" i="1"/>
  <c r="T87" i="1"/>
  <c r="Q87" i="1"/>
  <c r="N87" i="1"/>
  <c r="J87" i="1"/>
  <c r="AN86" i="1"/>
  <c r="AL86" i="1"/>
  <c r="AJ86" i="1"/>
  <c r="AH86" i="1"/>
  <c r="AF86" i="1"/>
  <c r="AD86" i="1"/>
  <c r="AB86" i="1"/>
  <c r="Z86" i="1"/>
  <c r="X86" i="1"/>
  <c r="V86" i="1"/>
  <c r="T86" i="1"/>
  <c r="Q86" i="1"/>
  <c r="N86" i="1"/>
  <c r="J86" i="1"/>
  <c r="AN85" i="1"/>
  <c r="AL85" i="1"/>
  <c r="AJ85" i="1"/>
  <c r="AH85" i="1"/>
  <c r="AF85" i="1"/>
  <c r="AD85" i="1"/>
  <c r="AB85" i="1"/>
  <c r="Z85" i="1"/>
  <c r="X85" i="1"/>
  <c r="V85" i="1"/>
  <c r="T85" i="1"/>
  <c r="Q85" i="1"/>
  <c r="N85" i="1"/>
  <c r="J85" i="1"/>
  <c r="AN84" i="1"/>
  <c r="AL84" i="1"/>
  <c r="AJ84" i="1"/>
  <c r="AH84" i="1"/>
  <c r="AF84" i="1"/>
  <c r="AD84" i="1"/>
  <c r="AB84" i="1"/>
  <c r="Z84" i="1"/>
  <c r="X84" i="1"/>
  <c r="V84" i="1"/>
  <c r="T84" i="1"/>
  <c r="Q84" i="1"/>
  <c r="N84" i="1"/>
  <c r="J84" i="1"/>
  <c r="AN83" i="1"/>
  <c r="AL83" i="1"/>
  <c r="AJ83" i="1"/>
  <c r="AH83" i="1"/>
  <c r="AF83" i="1"/>
  <c r="AD83" i="1"/>
  <c r="AB83" i="1"/>
  <c r="Z83" i="1"/>
  <c r="X83" i="1"/>
  <c r="V83" i="1"/>
  <c r="T83" i="1"/>
  <c r="Q83" i="1"/>
  <c r="N83" i="1"/>
  <c r="J83" i="1"/>
  <c r="AN82" i="1"/>
  <c r="AL82" i="1"/>
  <c r="AJ82" i="1"/>
  <c r="AH82" i="1"/>
  <c r="AF82" i="1"/>
  <c r="AD82" i="1"/>
  <c r="AB82" i="1"/>
  <c r="Z82" i="1"/>
  <c r="X82" i="1"/>
  <c r="V82" i="1"/>
  <c r="T82" i="1"/>
  <c r="Q82" i="1"/>
  <c r="N82" i="1"/>
  <c r="J82" i="1"/>
  <c r="AN81" i="1"/>
  <c r="AL81" i="1"/>
  <c r="AJ81" i="1"/>
  <c r="AH81" i="1"/>
  <c r="AF81" i="1"/>
  <c r="AD81" i="1"/>
  <c r="AB81" i="1"/>
  <c r="Z81" i="1"/>
  <c r="X81" i="1"/>
  <c r="V81" i="1"/>
  <c r="T81" i="1"/>
  <c r="Q81" i="1"/>
  <c r="N81" i="1"/>
  <c r="J81" i="1"/>
  <c r="AN80" i="1"/>
  <c r="AL80" i="1"/>
  <c r="AJ80" i="1"/>
  <c r="AH80" i="1"/>
  <c r="AF80" i="1"/>
  <c r="AD80" i="1"/>
  <c r="AB80" i="1"/>
  <c r="Z80" i="1"/>
  <c r="X80" i="1"/>
  <c r="V80" i="1"/>
  <c r="T80" i="1"/>
  <c r="Q80" i="1"/>
  <c r="N80" i="1"/>
  <c r="J80" i="1"/>
  <c r="AN79" i="1"/>
  <c r="AL79" i="1"/>
  <c r="AJ79" i="1"/>
  <c r="AH79" i="1"/>
  <c r="AF79" i="1"/>
  <c r="AD79" i="1"/>
  <c r="AB79" i="1"/>
  <c r="Z79" i="1"/>
  <c r="X79" i="1"/>
  <c r="V79" i="1"/>
  <c r="T79" i="1"/>
  <c r="Q79" i="1"/>
  <c r="N79" i="1"/>
  <c r="J79" i="1"/>
  <c r="AN78" i="1"/>
  <c r="AL78" i="1"/>
  <c r="AJ78" i="1"/>
  <c r="AH78" i="1"/>
  <c r="AF78" i="1"/>
  <c r="AD78" i="1"/>
  <c r="AB78" i="1"/>
  <c r="Z78" i="1"/>
  <c r="X78" i="1"/>
  <c r="V78" i="1"/>
  <c r="T78" i="1"/>
  <c r="Q78" i="1"/>
  <c r="N78" i="1"/>
  <c r="J78" i="1"/>
  <c r="AN77" i="1"/>
  <c r="AL77" i="1"/>
  <c r="AJ77" i="1"/>
  <c r="AH77" i="1"/>
  <c r="AF77" i="1"/>
  <c r="AD77" i="1"/>
  <c r="AB77" i="1"/>
  <c r="Z77" i="1"/>
  <c r="X77" i="1"/>
  <c r="V77" i="1"/>
  <c r="T77" i="1"/>
  <c r="Q77" i="1"/>
  <c r="N77" i="1"/>
  <c r="J77" i="1"/>
  <c r="AN76" i="1"/>
  <c r="AL76" i="1"/>
  <c r="AJ76" i="1"/>
  <c r="AH76" i="1"/>
  <c r="AF76" i="1"/>
  <c r="AD76" i="1"/>
  <c r="AB76" i="1"/>
  <c r="Z76" i="1"/>
  <c r="X76" i="1"/>
  <c r="V76" i="1"/>
  <c r="T76" i="1"/>
  <c r="Q76" i="1"/>
  <c r="N76" i="1"/>
  <c r="J76" i="1"/>
  <c r="AN75" i="1"/>
  <c r="AL75" i="1"/>
  <c r="AJ75" i="1"/>
  <c r="AH75" i="1"/>
  <c r="AF75" i="1"/>
  <c r="AD75" i="1"/>
  <c r="AB75" i="1"/>
  <c r="Z75" i="1"/>
  <c r="X75" i="1"/>
  <c r="V75" i="1"/>
  <c r="T75" i="1"/>
  <c r="Q75" i="1"/>
  <c r="N75" i="1"/>
  <c r="J75" i="1"/>
  <c r="AN74" i="1"/>
  <c r="AL74" i="1"/>
  <c r="AJ74" i="1"/>
  <c r="AH74" i="1"/>
  <c r="AF74" i="1"/>
  <c r="AD74" i="1"/>
  <c r="AB74" i="1"/>
  <c r="Z74" i="1"/>
  <c r="X74" i="1"/>
  <c r="V74" i="1"/>
  <c r="T74" i="1"/>
  <c r="Q74" i="1"/>
  <c r="N74" i="1"/>
  <c r="J74" i="1"/>
  <c r="Q73" i="1"/>
  <c r="N73" i="1"/>
  <c r="J73" i="1"/>
  <c r="Q72" i="1"/>
  <c r="N72" i="1"/>
  <c r="J72" i="1"/>
  <c r="Q71" i="1"/>
  <c r="N71" i="1"/>
  <c r="J71" i="1"/>
  <c r="Q70" i="1"/>
  <c r="N70" i="1"/>
  <c r="J70" i="1"/>
  <c r="Q69" i="1"/>
  <c r="N69" i="1"/>
  <c r="J69" i="1"/>
  <c r="Q68" i="1"/>
  <c r="N68" i="1"/>
  <c r="J68" i="1"/>
  <c r="Q67" i="1"/>
  <c r="N67" i="1"/>
  <c r="J67" i="1"/>
  <c r="Q66" i="1"/>
  <c r="N66" i="1"/>
  <c r="J66" i="1"/>
  <c r="AN65" i="1"/>
  <c r="AL65" i="1"/>
  <c r="AJ65" i="1"/>
  <c r="AH65" i="1"/>
  <c r="Q65" i="1"/>
  <c r="N65" i="1"/>
  <c r="J65" i="1"/>
  <c r="Q64" i="1"/>
  <c r="N64" i="1"/>
  <c r="J64" i="1"/>
  <c r="Q63" i="1"/>
  <c r="N63" i="1"/>
  <c r="J63" i="1"/>
  <c r="Q62" i="1"/>
  <c r="N62" i="1"/>
  <c r="J62" i="1"/>
  <c r="Q61" i="1"/>
  <c r="N61" i="1"/>
  <c r="J61" i="1"/>
  <c r="AN60" i="1"/>
  <c r="AL60" i="1"/>
  <c r="AJ60" i="1"/>
  <c r="Q60" i="1"/>
  <c r="N60" i="1"/>
  <c r="J60" i="1"/>
  <c r="Q59" i="1"/>
  <c r="N59" i="1"/>
  <c r="J59" i="1"/>
  <c r="Q58" i="1"/>
  <c r="N58" i="1"/>
  <c r="J58" i="1"/>
  <c r="Q57" i="1"/>
  <c r="N57" i="1"/>
  <c r="J57" i="1"/>
  <c r="Q56" i="1"/>
  <c r="N56" i="1"/>
  <c r="J56" i="1"/>
  <c r="Q55" i="1"/>
  <c r="N55" i="1"/>
  <c r="J55" i="1"/>
  <c r="Q54" i="1"/>
  <c r="N54" i="1"/>
  <c r="J54" i="1"/>
  <c r="Q53" i="1"/>
  <c r="N53" i="1"/>
  <c r="J53" i="1"/>
  <c r="Q52" i="1"/>
  <c r="N52" i="1"/>
  <c r="J52" i="1"/>
  <c r="Q51" i="1"/>
  <c r="N51" i="1"/>
  <c r="J51" i="1"/>
  <c r="Q50" i="1"/>
  <c r="N50" i="1"/>
  <c r="J50" i="1"/>
  <c r="Q49" i="1"/>
  <c r="N49" i="1"/>
  <c r="J49" i="1"/>
  <c r="Q48" i="1"/>
  <c r="N48" i="1"/>
  <c r="J48" i="1"/>
  <c r="Q47" i="1"/>
  <c r="N47" i="1"/>
  <c r="J47" i="1"/>
  <c r="Q46" i="1"/>
  <c r="N46" i="1"/>
  <c r="J46" i="1"/>
  <c r="Q45" i="1"/>
  <c r="N45" i="1"/>
  <c r="J45" i="1"/>
  <c r="Q44" i="1"/>
  <c r="N44" i="1"/>
  <c r="J44" i="1"/>
  <c r="Q43" i="1"/>
  <c r="N43" i="1"/>
  <c r="J43" i="1"/>
  <c r="Q42" i="1"/>
  <c r="N42" i="1"/>
  <c r="J42" i="1"/>
  <c r="Q41" i="1"/>
  <c r="N41" i="1"/>
  <c r="J41" i="1"/>
  <c r="Q40" i="1"/>
  <c r="N40" i="1"/>
  <c r="J40" i="1"/>
  <c r="Q39" i="1"/>
  <c r="N39" i="1"/>
  <c r="J39" i="1"/>
  <c r="Q38" i="1"/>
  <c r="N38" i="1"/>
  <c r="J38" i="1"/>
  <c r="Q37" i="1"/>
  <c r="N37" i="1"/>
  <c r="J37" i="1"/>
  <c r="Q36" i="1"/>
  <c r="N36" i="1"/>
  <c r="J36" i="1"/>
  <c r="Q35" i="1"/>
  <c r="N35" i="1"/>
  <c r="J35" i="1"/>
  <c r="Q34" i="1"/>
  <c r="N34" i="1"/>
  <c r="J34" i="1"/>
  <c r="Q33" i="1"/>
  <c r="N33" i="1"/>
  <c r="J33" i="1"/>
  <c r="Q32" i="1"/>
  <c r="N32" i="1"/>
  <c r="J32" i="1"/>
  <c r="Q31" i="1"/>
  <c r="N31" i="1"/>
  <c r="J31" i="1"/>
  <c r="Q30" i="1"/>
  <c r="N30" i="1"/>
  <c r="J30" i="1"/>
  <c r="Q29" i="1"/>
  <c r="N29" i="1"/>
  <c r="J29" i="1"/>
  <c r="Q28" i="1"/>
  <c r="N28" i="1"/>
  <c r="J28" i="1"/>
  <c r="Q27" i="1"/>
  <c r="N27" i="1"/>
  <c r="J27" i="1"/>
  <c r="Q26" i="1"/>
  <c r="N26" i="1"/>
  <c r="J26" i="1"/>
  <c r="Q25" i="1"/>
  <c r="N25" i="1"/>
  <c r="J25" i="1"/>
  <c r="Q24" i="1"/>
  <c r="N24" i="1"/>
  <c r="J24" i="1"/>
  <c r="Q23" i="1"/>
  <c r="N23" i="1"/>
  <c r="J23" i="1"/>
  <c r="Q22" i="1"/>
  <c r="N22" i="1"/>
  <c r="J22" i="1"/>
  <c r="Q21" i="1"/>
  <c r="N21" i="1"/>
  <c r="J21" i="1"/>
  <c r="Q20" i="1"/>
  <c r="N20" i="1"/>
  <c r="J20" i="1"/>
  <c r="Q19" i="1"/>
  <c r="N19" i="1"/>
  <c r="J19" i="1"/>
  <c r="Q18" i="1"/>
  <c r="N18" i="1"/>
  <c r="J18" i="1"/>
  <c r="Q17" i="1"/>
  <c r="N17" i="1"/>
  <c r="J17" i="1"/>
  <c r="Q16" i="1"/>
  <c r="N16" i="1"/>
  <c r="J16" i="1"/>
  <c r="Q15" i="1"/>
  <c r="N15" i="1"/>
  <c r="J15" i="1"/>
  <c r="Q14" i="1"/>
  <c r="N14" i="1"/>
  <c r="J14" i="1"/>
  <c r="Q13" i="1"/>
  <c r="N13" i="1"/>
  <c r="J13" i="1"/>
  <c r="Q12" i="1"/>
  <c r="N12" i="1"/>
  <c r="J12" i="1"/>
  <c r="Q11" i="1"/>
  <c r="N11" i="1"/>
  <c r="J11" i="1"/>
  <c r="Q10" i="1"/>
  <c r="N10" i="1"/>
  <c r="J10" i="1"/>
  <c r="Q9" i="1"/>
  <c r="J9" i="1"/>
  <c r="Y8" i="1"/>
  <c r="AR8" i="1"/>
  <c r="I8" i="1"/>
  <c r="AV8" i="1"/>
  <c r="AG8" i="1"/>
  <c r="AA8" i="1"/>
  <c r="E8" i="1"/>
  <c r="AT8" i="1"/>
  <c r="AM8" i="1"/>
  <c r="D8" i="1"/>
  <c r="S8" i="1"/>
  <c r="AC8" i="1"/>
  <c r="AU8" i="1"/>
  <c r="AX8" i="1"/>
  <c r="AS8" i="1"/>
  <c r="AK8" i="1"/>
  <c r="AZ8" i="1"/>
  <c r="AW8" i="1"/>
  <c r="AE8" i="1"/>
  <c r="AI8" i="1"/>
  <c r="C8" i="1"/>
  <c r="AN45" i="1" l="1"/>
  <c r="AN25" i="1"/>
  <c r="AN72" i="1"/>
  <c r="AH60" i="1"/>
  <c r="AF65" i="1"/>
  <c r="AN67" i="1"/>
  <c r="AN59" i="1"/>
  <c r="AN51" i="1"/>
  <c r="AN43" i="1"/>
  <c r="AN35" i="1"/>
  <c r="AN64" i="1"/>
  <c r="AN56" i="1"/>
  <c r="AN48" i="1"/>
  <c r="AN40" i="1"/>
  <c r="AN32" i="1"/>
  <c r="AN70" i="1"/>
  <c r="AN61" i="1"/>
  <c r="AN57" i="1"/>
  <c r="AN49" i="1"/>
  <c r="AN41" i="1"/>
  <c r="AN33" i="1"/>
  <c r="AN23" i="1"/>
  <c r="AN55" i="1"/>
  <c r="AN47" i="1"/>
  <c r="AN39" i="1"/>
  <c r="AN31" i="1"/>
  <c r="AN19" i="1"/>
  <c r="AN44" i="1"/>
  <c r="AN42" i="1"/>
  <c r="AN29" i="1"/>
  <c r="AN22" i="1"/>
  <c r="AN62" i="1"/>
  <c r="AN68" i="1"/>
  <c r="AN66" i="1"/>
  <c r="AN54" i="1"/>
  <c r="AN12" i="1"/>
  <c r="AN73" i="1"/>
  <c r="AN58" i="1"/>
  <c r="AN27" i="1"/>
  <c r="AN24" i="1"/>
  <c r="AN9" i="1"/>
  <c r="AN38" i="1"/>
  <c r="AN26" i="1"/>
  <c r="AN20" i="1"/>
  <c r="AN15" i="1"/>
  <c r="AN11" i="1"/>
  <c r="AN36" i="1"/>
  <c r="AN14" i="1"/>
  <c r="AN63" i="1"/>
  <c r="AN18" i="1"/>
  <c r="AN50" i="1"/>
  <c r="AN34" i="1"/>
  <c r="AN28" i="1"/>
  <c r="AN17" i="1"/>
  <c r="AN13" i="1"/>
  <c r="AN46" i="1"/>
  <c r="AN30" i="1"/>
  <c r="AN53" i="1"/>
  <c r="AN37" i="1"/>
  <c r="AN71" i="1"/>
  <c r="AN52" i="1"/>
  <c r="AN21" i="1"/>
  <c r="AN69" i="1"/>
  <c r="AN16" i="1"/>
  <c r="AN10" i="1"/>
  <c r="AF71" i="1"/>
  <c r="AF63" i="1"/>
  <c r="AF55" i="1"/>
  <c r="AF47" i="1"/>
  <c r="AF39" i="1"/>
  <c r="AF31" i="1"/>
  <c r="AF68" i="1"/>
  <c r="AF60" i="1"/>
  <c r="AF52" i="1"/>
  <c r="AF44" i="1"/>
  <c r="AF36" i="1"/>
  <c r="AF28" i="1"/>
  <c r="AF73" i="1"/>
  <c r="AF64" i="1"/>
  <c r="AF66" i="1"/>
  <c r="AF62" i="1"/>
  <c r="AF53" i="1"/>
  <c r="AF45" i="1"/>
  <c r="AF37" i="1"/>
  <c r="AF27" i="1"/>
  <c r="AF26" i="1"/>
  <c r="AF23" i="1"/>
  <c r="AF15" i="1"/>
  <c r="AF51" i="1"/>
  <c r="AF40" i="1"/>
  <c r="AF34" i="1"/>
  <c r="AF20" i="1"/>
  <c r="AF9" i="1"/>
  <c r="AF59" i="1"/>
  <c r="AF61" i="1"/>
  <c r="AF57" i="1"/>
  <c r="AF46" i="1"/>
  <c r="AF21" i="1"/>
  <c r="AF56" i="1"/>
  <c r="AF50" i="1"/>
  <c r="AF35" i="1"/>
  <c r="AF69" i="1"/>
  <c r="AF29" i="1"/>
  <c r="AF14" i="1"/>
  <c r="AF12" i="1"/>
  <c r="AF38" i="1"/>
  <c r="AF18" i="1"/>
  <c r="AF32" i="1"/>
  <c r="AF17" i="1"/>
  <c r="AF30" i="1"/>
  <c r="AF19" i="1"/>
  <c r="AF24" i="1"/>
  <c r="AF67" i="1"/>
  <c r="AF54" i="1"/>
  <c r="AF16" i="1"/>
  <c r="AF10" i="1"/>
  <c r="AF58" i="1"/>
  <c r="AF11" i="1"/>
  <c r="AF72" i="1"/>
  <c r="AF43" i="1"/>
  <c r="AF42" i="1"/>
  <c r="AF22" i="1"/>
  <c r="AF48" i="1"/>
  <c r="AF41" i="1"/>
  <c r="AF33" i="1"/>
  <c r="AF25" i="1"/>
  <c r="AF13" i="1"/>
  <c r="AF70" i="1"/>
  <c r="AF49" i="1"/>
  <c r="X67" i="1"/>
  <c r="X59" i="1"/>
  <c r="X51" i="1"/>
  <c r="X43" i="1"/>
  <c r="X35" i="1"/>
  <c r="X72" i="1"/>
  <c r="X64" i="1"/>
  <c r="X56" i="1"/>
  <c r="X48" i="1"/>
  <c r="X40" i="1"/>
  <c r="X32" i="1"/>
  <c r="X71" i="1"/>
  <c r="X54" i="1"/>
  <c r="X46" i="1"/>
  <c r="X38" i="1"/>
  <c r="X30" i="1"/>
  <c r="X29" i="1"/>
  <c r="X28" i="1"/>
  <c r="X27" i="1"/>
  <c r="X26" i="1"/>
  <c r="X23" i="1"/>
  <c r="X19" i="1"/>
  <c r="X60" i="1"/>
  <c r="X58" i="1"/>
  <c r="X47" i="1"/>
  <c r="X65" i="1"/>
  <c r="X63" i="1"/>
  <c r="X73" i="1"/>
  <c r="X69" i="1"/>
  <c r="X49" i="1"/>
  <c r="X45" i="1"/>
  <c r="X17" i="1"/>
  <c r="X16" i="1"/>
  <c r="X15" i="1"/>
  <c r="X14" i="1"/>
  <c r="X13" i="1"/>
  <c r="X12" i="1"/>
  <c r="X44" i="1"/>
  <c r="X42" i="1"/>
  <c r="X31" i="1"/>
  <c r="X20" i="1"/>
  <c r="X9" i="1"/>
  <c r="X24" i="1"/>
  <c r="X21" i="1"/>
  <c r="X61" i="1"/>
  <c r="X70" i="1"/>
  <c r="X53" i="1"/>
  <c r="X52" i="1"/>
  <c r="X37" i="1"/>
  <c r="X36" i="1"/>
  <c r="X11" i="1"/>
  <c r="X68" i="1"/>
  <c r="X55" i="1"/>
  <c r="X39" i="1"/>
  <c r="X62" i="1"/>
  <c r="X33" i="1"/>
  <c r="X22" i="1"/>
  <c r="X66" i="1"/>
  <c r="X18" i="1"/>
  <c r="X10" i="1"/>
  <c r="X50" i="1"/>
  <c r="X34" i="1"/>
  <c r="X57" i="1"/>
  <c r="X41" i="1"/>
  <c r="X25" i="1"/>
  <c r="AJ69" i="1"/>
  <c r="AJ61" i="1"/>
  <c r="AJ53" i="1"/>
  <c r="AJ45" i="1"/>
  <c r="AJ37" i="1"/>
  <c r="AJ66" i="1"/>
  <c r="AJ58" i="1"/>
  <c r="AJ50" i="1"/>
  <c r="AJ42" i="1"/>
  <c r="AJ34" i="1"/>
  <c r="AJ26" i="1"/>
  <c r="AJ52" i="1"/>
  <c r="AJ44" i="1"/>
  <c r="AJ36" i="1"/>
  <c r="AJ71" i="1"/>
  <c r="AJ67" i="1"/>
  <c r="AJ54" i="1"/>
  <c r="AJ46" i="1"/>
  <c r="AJ38" i="1"/>
  <c r="AJ30" i="1"/>
  <c r="AJ21" i="1"/>
  <c r="AJ13" i="1"/>
  <c r="AJ28" i="1"/>
  <c r="AJ25" i="1"/>
  <c r="AJ70" i="1"/>
  <c r="AJ68" i="1"/>
  <c r="AJ72" i="1"/>
  <c r="AJ59" i="1"/>
  <c r="AJ48" i="1"/>
  <c r="AJ33" i="1"/>
  <c r="AJ31" i="1"/>
  <c r="AJ62" i="1"/>
  <c r="AJ17" i="1"/>
  <c r="AJ16" i="1"/>
  <c r="AJ15" i="1"/>
  <c r="AJ14" i="1"/>
  <c r="AJ11" i="1"/>
  <c r="AJ63" i="1"/>
  <c r="AJ55" i="1"/>
  <c r="AJ51" i="1"/>
  <c r="AJ35" i="1"/>
  <c r="AJ23" i="1"/>
  <c r="AJ18" i="1"/>
  <c r="AJ40" i="1"/>
  <c r="AJ39" i="1"/>
  <c r="AJ29" i="1"/>
  <c r="AJ12" i="1"/>
  <c r="AJ10" i="1"/>
  <c r="AJ73" i="1"/>
  <c r="AJ20" i="1"/>
  <c r="AJ43" i="1"/>
  <c r="AJ22" i="1"/>
  <c r="AJ64" i="1"/>
  <c r="AJ56" i="1"/>
  <c r="AJ49" i="1"/>
  <c r="AJ41" i="1"/>
  <c r="AJ57" i="1"/>
  <c r="AJ32" i="1"/>
  <c r="AJ19" i="1"/>
  <c r="AJ9" i="1"/>
  <c r="AJ47" i="1"/>
  <c r="AJ24" i="1"/>
  <c r="AJ27" i="1"/>
  <c r="AB73" i="1"/>
  <c r="AB65" i="1"/>
  <c r="AB57" i="1"/>
  <c r="AB49" i="1"/>
  <c r="AB41" i="1"/>
  <c r="AB33" i="1"/>
  <c r="AB70" i="1"/>
  <c r="AB62" i="1"/>
  <c r="AB54" i="1"/>
  <c r="AB46" i="1"/>
  <c r="AB38" i="1"/>
  <c r="AB30" i="1"/>
  <c r="AB72" i="1"/>
  <c r="AB63" i="1"/>
  <c r="AB58" i="1"/>
  <c r="AB50" i="1"/>
  <c r="AB42" i="1"/>
  <c r="AB34" i="1"/>
  <c r="AB61" i="1"/>
  <c r="AB17" i="1"/>
  <c r="AB69" i="1"/>
  <c r="AB67" i="1"/>
  <c r="AB27" i="1"/>
  <c r="AB24" i="1"/>
  <c r="AB11" i="1"/>
  <c r="AB71" i="1"/>
  <c r="AB55" i="1"/>
  <c r="AB53" i="1"/>
  <c r="AB51" i="1"/>
  <c r="AB40" i="1"/>
  <c r="AB36" i="1"/>
  <c r="AB19" i="1"/>
  <c r="AB18" i="1"/>
  <c r="AB10" i="1"/>
  <c r="AB68" i="1"/>
  <c r="AB29" i="1"/>
  <c r="AB39" i="1"/>
  <c r="AB66" i="1"/>
  <c r="AB44" i="1"/>
  <c r="AB23" i="1"/>
  <c r="AB14" i="1"/>
  <c r="AB48" i="1"/>
  <c r="AB25" i="1"/>
  <c r="AB56" i="1"/>
  <c r="AB32" i="1"/>
  <c r="AB47" i="1"/>
  <c r="AB21" i="1"/>
  <c r="AB35" i="1"/>
  <c r="AB45" i="1"/>
  <c r="AB16" i="1"/>
  <c r="AB12" i="1"/>
  <c r="AB26" i="1"/>
  <c r="AB20" i="1"/>
  <c r="AB59" i="1"/>
  <c r="AB43" i="1"/>
  <c r="AB28" i="1"/>
  <c r="AB22" i="1"/>
  <c r="AB60" i="1"/>
  <c r="AB37" i="1"/>
  <c r="AB64" i="1"/>
  <c r="AB52" i="1"/>
  <c r="AB31" i="1"/>
  <c r="AB15" i="1"/>
  <c r="AB13" i="1"/>
  <c r="AB9" i="1"/>
  <c r="T69" i="1"/>
  <c r="T61" i="1"/>
  <c r="T53" i="1"/>
  <c r="T45" i="1"/>
  <c r="T37" i="1"/>
  <c r="T66" i="1"/>
  <c r="T58" i="1"/>
  <c r="T50" i="1"/>
  <c r="T42" i="1"/>
  <c r="T34" i="1"/>
  <c r="T26" i="1"/>
  <c r="T70" i="1"/>
  <c r="T25" i="1"/>
  <c r="T73" i="1"/>
  <c r="T68" i="1"/>
  <c r="T64" i="1"/>
  <c r="T59" i="1"/>
  <c r="T55" i="1"/>
  <c r="T51" i="1"/>
  <c r="T47" i="1"/>
  <c r="T43" i="1"/>
  <c r="T39" i="1"/>
  <c r="T35" i="1"/>
  <c r="T31" i="1"/>
  <c r="T21" i="1"/>
  <c r="T13" i="1"/>
  <c r="T62" i="1"/>
  <c r="T41" i="1"/>
  <c r="T22" i="1"/>
  <c r="T67" i="1"/>
  <c r="T60" i="1"/>
  <c r="T32" i="1"/>
  <c r="T30" i="1"/>
  <c r="T23" i="1"/>
  <c r="T63" i="1"/>
  <c r="T57" i="1"/>
  <c r="T19" i="1"/>
  <c r="T18" i="1"/>
  <c r="T11" i="1"/>
  <c r="T56" i="1"/>
  <c r="T52" i="1"/>
  <c r="T46" i="1"/>
  <c r="T36" i="1"/>
  <c r="T17" i="1"/>
  <c r="T15" i="1"/>
  <c r="T48" i="1"/>
  <c r="T28" i="1"/>
  <c r="T71" i="1"/>
  <c r="T40" i="1"/>
  <c r="T27" i="1"/>
  <c r="T24" i="1"/>
  <c r="T9" i="1"/>
  <c r="T72" i="1"/>
  <c r="T44" i="1"/>
  <c r="T29" i="1"/>
  <c r="T54" i="1"/>
  <c r="T38" i="1"/>
  <c r="T16" i="1"/>
  <c r="T14" i="1"/>
  <c r="T12" i="1"/>
  <c r="T10" i="1"/>
  <c r="T20" i="1"/>
  <c r="T65" i="1"/>
  <c r="T49" i="1"/>
  <c r="T33" i="1"/>
  <c r="Z66" i="1"/>
  <c r="Z58" i="1"/>
  <c r="Z50" i="1"/>
  <c r="Z42" i="1"/>
  <c r="Z34" i="1"/>
  <c r="Z71" i="1"/>
  <c r="Z63" i="1"/>
  <c r="Z55" i="1"/>
  <c r="Z47" i="1"/>
  <c r="Z39" i="1"/>
  <c r="Z31" i="1"/>
  <c r="Z67" i="1"/>
  <c r="Z22" i="1"/>
  <c r="Z69" i="1"/>
  <c r="Z65" i="1"/>
  <c r="Z60" i="1"/>
  <c r="Z52" i="1"/>
  <c r="Z44" i="1"/>
  <c r="Z36" i="1"/>
  <c r="Z18" i="1"/>
  <c r="Z73" i="1"/>
  <c r="Z49" i="1"/>
  <c r="Z45" i="1"/>
  <c r="Z43" i="1"/>
  <c r="Z32" i="1"/>
  <c r="Z17" i="1"/>
  <c r="Z16" i="1"/>
  <c r="Z15" i="1"/>
  <c r="Z14" i="1"/>
  <c r="Z13" i="1"/>
  <c r="Z12" i="1"/>
  <c r="Z61" i="1"/>
  <c r="Z38" i="1"/>
  <c r="Z27" i="1"/>
  <c r="Z24" i="1"/>
  <c r="Z11" i="1"/>
  <c r="Z72" i="1"/>
  <c r="Z70" i="1"/>
  <c r="Z59" i="1"/>
  <c r="Z48" i="1"/>
  <c r="Z33" i="1"/>
  <c r="Z25" i="1"/>
  <c r="Z21" i="1"/>
  <c r="Z68" i="1"/>
  <c r="Z30" i="1"/>
  <c r="Z54" i="1"/>
  <c r="Z35" i="1"/>
  <c r="Z10" i="1"/>
  <c r="Z64" i="1"/>
  <c r="Z56" i="1"/>
  <c r="Z46" i="1"/>
  <c r="Z19" i="1"/>
  <c r="Z9" i="1"/>
  <c r="Z62" i="1"/>
  <c r="Z51" i="1"/>
  <c r="Z29" i="1"/>
  <c r="Z53" i="1"/>
  <c r="Z23" i="1"/>
  <c r="Z26" i="1"/>
  <c r="Z20" i="1"/>
  <c r="Z57" i="1"/>
  <c r="Z41" i="1"/>
  <c r="Z28" i="1"/>
  <c r="Z40" i="1"/>
  <c r="Z37" i="1"/>
  <c r="V68" i="1"/>
  <c r="V60" i="1"/>
  <c r="V52" i="1"/>
  <c r="V44" i="1"/>
  <c r="V36" i="1"/>
  <c r="V73" i="1"/>
  <c r="V65" i="1"/>
  <c r="V57" i="1"/>
  <c r="V49" i="1"/>
  <c r="V41" i="1"/>
  <c r="V33" i="1"/>
  <c r="V25" i="1"/>
  <c r="V66" i="1"/>
  <c r="V62" i="1"/>
  <c r="V53" i="1"/>
  <c r="V45" i="1"/>
  <c r="V37" i="1"/>
  <c r="V24" i="1"/>
  <c r="V56" i="1"/>
  <c r="V48" i="1"/>
  <c r="V40" i="1"/>
  <c r="V32" i="1"/>
  <c r="V20" i="1"/>
  <c r="V30" i="1"/>
  <c r="V26" i="1"/>
  <c r="V23" i="1"/>
  <c r="V71" i="1"/>
  <c r="V69" i="1"/>
  <c r="V67" i="1"/>
  <c r="V58" i="1"/>
  <c r="V47" i="1"/>
  <c r="V43" i="1"/>
  <c r="V61" i="1"/>
  <c r="V46" i="1"/>
  <c r="V28" i="1"/>
  <c r="V10" i="1"/>
  <c r="V64" i="1"/>
  <c r="V27" i="1"/>
  <c r="V19" i="1"/>
  <c r="V11" i="1"/>
  <c r="V9" i="1"/>
  <c r="V55" i="1"/>
  <c r="V51" i="1"/>
  <c r="V39" i="1"/>
  <c r="V59" i="1"/>
  <c r="V70" i="1"/>
  <c r="V31" i="1"/>
  <c r="V17" i="1"/>
  <c r="V15" i="1"/>
  <c r="V13" i="1"/>
  <c r="V63" i="1"/>
  <c r="V21" i="1"/>
  <c r="V29" i="1"/>
  <c r="V50" i="1"/>
  <c r="V42" i="1"/>
  <c r="V54" i="1"/>
  <c r="V38" i="1"/>
  <c r="V35" i="1"/>
  <c r="V16" i="1"/>
  <c r="V14" i="1"/>
  <c r="V12" i="1"/>
  <c r="V72" i="1"/>
  <c r="V18" i="1"/>
  <c r="V34" i="1"/>
  <c r="V22" i="1"/>
  <c r="AL68" i="1"/>
  <c r="AL52" i="1"/>
  <c r="AL44" i="1"/>
  <c r="AL36" i="1"/>
  <c r="AL73" i="1"/>
  <c r="AL57" i="1"/>
  <c r="AL49" i="1"/>
  <c r="AL41" i="1"/>
  <c r="AL33" i="1"/>
  <c r="AL25" i="1"/>
  <c r="AL69" i="1"/>
  <c r="AL24" i="1"/>
  <c r="AL72" i="1"/>
  <c r="AL63" i="1"/>
  <c r="AL58" i="1"/>
  <c r="AL50" i="1"/>
  <c r="AL42" i="1"/>
  <c r="AL34" i="1"/>
  <c r="AL20" i="1"/>
  <c r="AL59" i="1"/>
  <c r="AL48" i="1"/>
  <c r="AL46" i="1"/>
  <c r="AL31" i="1"/>
  <c r="AL66" i="1"/>
  <c r="AL64" i="1"/>
  <c r="AL70" i="1"/>
  <c r="AL29" i="1"/>
  <c r="AL22" i="1"/>
  <c r="AL47" i="1"/>
  <c r="AL43" i="1"/>
  <c r="AL32" i="1"/>
  <c r="AL30" i="1"/>
  <c r="AL19" i="1"/>
  <c r="AL18" i="1"/>
  <c r="AL10" i="1"/>
  <c r="AL67" i="1"/>
  <c r="AL54" i="1"/>
  <c r="AL45" i="1"/>
  <c r="AL71" i="1"/>
  <c r="AL39" i="1"/>
  <c r="AL12" i="1"/>
  <c r="AL62" i="1"/>
  <c r="AL55" i="1"/>
  <c r="AL51" i="1"/>
  <c r="AL35" i="1"/>
  <c r="AL23" i="1"/>
  <c r="AL16" i="1"/>
  <c r="AL14" i="1"/>
  <c r="AL61" i="1"/>
  <c r="AL38" i="1"/>
  <c r="AL26" i="1"/>
  <c r="AL28" i="1"/>
  <c r="AL17" i="1"/>
  <c r="AL15" i="1"/>
  <c r="AL13" i="1"/>
  <c r="AL11" i="1"/>
  <c r="AL9" i="1"/>
  <c r="AL56" i="1"/>
  <c r="AL53" i="1"/>
  <c r="AL40" i="1"/>
  <c r="AL37" i="1"/>
  <c r="AL27" i="1"/>
  <c r="AL21" i="1"/>
  <c r="AH70" i="1"/>
  <c r="AH62" i="1"/>
  <c r="AH54" i="1"/>
  <c r="AH46" i="1"/>
  <c r="AH38" i="1"/>
  <c r="AH30" i="1"/>
  <c r="AH67" i="1"/>
  <c r="AH59" i="1"/>
  <c r="AH51" i="1"/>
  <c r="AH43" i="1"/>
  <c r="AH35" i="1"/>
  <c r="AH27" i="1"/>
  <c r="AH56" i="1"/>
  <c r="AH48" i="1"/>
  <c r="AH40" i="1"/>
  <c r="AH32" i="1"/>
  <c r="AH29" i="1"/>
  <c r="AH28" i="1"/>
  <c r="AH22" i="1"/>
  <c r="AH14" i="1"/>
  <c r="AH63" i="1"/>
  <c r="AH61" i="1"/>
  <c r="AH57" i="1"/>
  <c r="AH55" i="1"/>
  <c r="AH53" i="1"/>
  <c r="AH21" i="1"/>
  <c r="AH72" i="1"/>
  <c r="AH44" i="1"/>
  <c r="AH42" i="1"/>
  <c r="AH25" i="1"/>
  <c r="AH64" i="1"/>
  <c r="AH41" i="1"/>
  <c r="AH39" i="1"/>
  <c r="AH37" i="1"/>
  <c r="AH26" i="1"/>
  <c r="AH23" i="1"/>
  <c r="AH13" i="1"/>
  <c r="AH12" i="1"/>
  <c r="AH16" i="1"/>
  <c r="AH10" i="1"/>
  <c r="AH52" i="1"/>
  <c r="AH36" i="1"/>
  <c r="AH69" i="1"/>
  <c r="AH68" i="1"/>
  <c r="AH66" i="1"/>
  <c r="AH45" i="1"/>
  <c r="AH18" i="1"/>
  <c r="AH73" i="1"/>
  <c r="AH50" i="1"/>
  <c r="AH20" i="1"/>
  <c r="AH19" i="1"/>
  <c r="AH9" i="1"/>
  <c r="AH34" i="1"/>
  <c r="AH33" i="1"/>
  <c r="AH58" i="1"/>
  <c r="AH49" i="1"/>
  <c r="AH17" i="1"/>
  <c r="AH15" i="1"/>
  <c r="AH11" i="1"/>
  <c r="AH31" i="1"/>
  <c r="AH71" i="1"/>
  <c r="AH47" i="1"/>
  <c r="AH24" i="1"/>
  <c r="AD72" i="1"/>
  <c r="AD64" i="1"/>
  <c r="AD56" i="1"/>
  <c r="AD48" i="1"/>
  <c r="AD40" i="1"/>
  <c r="AD32" i="1"/>
  <c r="AD69" i="1"/>
  <c r="AD61" i="1"/>
  <c r="AD53" i="1"/>
  <c r="AD45" i="1"/>
  <c r="AD37" i="1"/>
  <c r="AD29" i="1"/>
  <c r="AD68" i="1"/>
  <c r="AD59" i="1"/>
  <c r="AD55" i="1"/>
  <c r="AD51" i="1"/>
  <c r="AD47" i="1"/>
  <c r="AD43" i="1"/>
  <c r="AD39" i="1"/>
  <c r="AD35" i="1"/>
  <c r="AD31" i="1"/>
  <c r="AD70" i="1"/>
  <c r="AD57" i="1"/>
  <c r="AD49" i="1"/>
  <c r="AD41" i="1"/>
  <c r="AD33" i="1"/>
  <c r="AD25" i="1"/>
  <c r="AD24" i="1"/>
  <c r="AD16" i="1"/>
  <c r="AD71" i="1"/>
  <c r="AD38" i="1"/>
  <c r="AD36" i="1"/>
  <c r="AD19" i="1"/>
  <c r="AD18" i="1"/>
  <c r="AD10" i="1"/>
  <c r="AD65" i="1"/>
  <c r="AD63" i="1"/>
  <c r="AD34" i="1"/>
  <c r="AD28" i="1"/>
  <c r="AD20" i="1"/>
  <c r="AD9" i="1"/>
  <c r="AD66" i="1"/>
  <c r="AD54" i="1"/>
  <c r="AD52" i="1"/>
  <c r="AD22" i="1"/>
  <c r="AD62" i="1"/>
  <c r="AD26" i="1"/>
  <c r="AD58" i="1"/>
  <c r="AD46" i="1"/>
  <c r="AD21" i="1"/>
  <c r="AD17" i="1"/>
  <c r="AD11" i="1"/>
  <c r="AD30" i="1"/>
  <c r="AD27" i="1"/>
  <c r="AD44" i="1"/>
  <c r="AD23" i="1"/>
  <c r="AD14" i="1"/>
  <c r="AD12" i="1"/>
  <c r="AD67" i="1"/>
  <c r="AD73" i="1"/>
  <c r="AD50" i="1"/>
  <c r="AD60" i="1"/>
  <c r="AD42" i="1"/>
  <c r="AD15" i="1"/>
  <c r="AD13" i="1"/>
  <c r="Y7" i="1"/>
  <c r="W7" i="1"/>
</calcChain>
</file>

<file path=xl/sharedStrings.xml><?xml version="1.0" encoding="utf-8"?>
<sst xmlns="http://schemas.openxmlformats.org/spreadsheetml/2006/main" count="176" uniqueCount="131">
  <si>
    <t>Data:</t>
  </si>
  <si>
    <t>Benchmark:</t>
  </si>
  <si>
    <t>Thousands</t>
  </si>
  <si>
    <r>
      <t xml:space="preserve">Selecionar período </t>
    </r>
    <r>
      <rPr>
        <sz val="12"/>
        <color rgb="FFC00000"/>
        <rFont val="Calibri"/>
        <family val="2"/>
        <scheme val="minor"/>
      </rPr>
      <t>↓</t>
    </r>
    <r>
      <rPr>
        <sz val="10"/>
        <color rgb="FFC00000"/>
        <rFont val="Calibri"/>
        <family val="2"/>
        <scheme val="minor"/>
      </rPr>
      <t xml:space="preserve"> (D=dias; W=semanas; M=mês; Q=trimestre; Y=ano)</t>
    </r>
  </si>
  <si>
    <t>12M</t>
  </si>
  <si>
    <t>1M</t>
  </si>
  <si>
    <t>3M</t>
  </si>
  <si>
    <t>6M</t>
  </si>
  <si>
    <t>24M</t>
  </si>
  <si>
    <t>36M</t>
  </si>
  <si>
    <t>48M</t>
  </si>
  <si>
    <t>60M</t>
  </si>
  <si>
    <t>Nome</t>
  </si>
  <si>
    <t>▲ BMK (p.p)</t>
  </si>
  <si>
    <t>IBGC</t>
  </si>
  <si>
    <t>S&amp;P Mila Pacific Alliance Select</t>
  </si>
  <si>
    <t>Sp Mila 40</t>
  </si>
  <si>
    <t>Sp/Bvl Construction Index Tr (Pen)</t>
  </si>
  <si>
    <t>Sp/Bvl Consumer Index Tr (Pen)</t>
  </si>
  <si>
    <t>Sp/Bvl Electric Utilities Index Tr (Pen)</t>
  </si>
  <si>
    <t>Sp/Bvl Financials Index Tr (Pen)</t>
  </si>
  <si>
    <t>Sp/Bvl Industrials Index Tr (Pen)</t>
  </si>
  <si>
    <t>Sp/Bvl Juniors Index</t>
  </si>
  <si>
    <t>Sp/Bvl Lima 25</t>
  </si>
  <si>
    <t>Sp/Bvl Mining Index Tr (Pen)</t>
  </si>
  <si>
    <t>Sp/Bvl Peru Dividend Index Tr</t>
  </si>
  <si>
    <t>Sp/Bvl Peru General</t>
  </si>
  <si>
    <t>Sp/Bvl Peru Select Index</t>
  </si>
  <si>
    <t>Sp/Bvl Public Services Index Tr (Pen)</t>
  </si>
  <si>
    <t>ALICORC1&lt;XLIM&gt;</t>
  </si>
  <si>
    <t>AUSTRAC1&lt;XLIM&gt;</t>
  </si>
  <si>
    <t>BBVAC1&lt;XLIM&gt;</t>
  </si>
  <si>
    <t>BVLAC1&lt;XLIM&gt;</t>
  </si>
  <si>
    <t>BVN&lt;XLIM&gt;</t>
  </si>
  <si>
    <t>CASAGRC1&lt;XLIM&gt;</t>
  </si>
  <si>
    <t>CPACASC1&lt;XLIM&gt;</t>
  </si>
  <si>
    <t>CORAREI1&lt;XLIM&gt;</t>
  </si>
  <si>
    <t>BAP&lt;XLIM&gt;</t>
  </si>
  <si>
    <t>ENDISPC1&lt;XLIM&gt;</t>
  </si>
  <si>
    <t>ENGEPEC1&lt;XLIM&gt;</t>
  </si>
  <si>
    <t>ENGIEC1&lt;XLIM&gt;</t>
  </si>
  <si>
    <t>FERREYC1&lt;XLIM&gt;</t>
  </si>
  <si>
    <t>GRAMONC1&lt;XLIM&gt;</t>
  </si>
  <si>
    <t>INRETC1&lt;XLIM&gt;</t>
  </si>
  <si>
    <t>IFS&lt;XLIM&gt;</t>
  </si>
  <si>
    <t>LUSURC1&lt;XLIM&gt;</t>
  </si>
  <si>
    <t>MINSURI1&lt;XLIM&gt;</t>
  </si>
  <si>
    <t>ATACOBC1&lt;XLIM&gt;</t>
  </si>
  <si>
    <t>NEXAPEC1&lt;XLIM&gt;</t>
  </si>
  <si>
    <t>NEXAPEI1&lt;XLIM&gt;</t>
  </si>
  <si>
    <t>RELAPAC1&lt;XLIM&gt;</t>
  </si>
  <si>
    <t>RIMSEGC1&lt;XLIM&gt;</t>
  </si>
  <si>
    <t>MOROCOI1&lt;XLIM&gt;</t>
  </si>
  <si>
    <t>SIDERC1&lt;XLIM&gt;</t>
  </si>
  <si>
    <t>CVERDEC1&lt;XLIM&gt;</t>
  </si>
  <si>
    <t>BACKUSI1&lt;XLIM&gt;</t>
  </si>
  <si>
    <t>UNACEMC1&lt;XLIM&gt;</t>
  </si>
  <si>
    <t>VOLCAAC1&lt;XLIM&gt;</t>
  </si>
  <si>
    <t>VOLCABC1&lt;XLIM&gt;</t>
  </si>
  <si>
    <t>Alicorp S.A.</t>
  </si>
  <si>
    <t>Austral Group S.A.</t>
  </si>
  <si>
    <t>Banco BBVA Peru</t>
  </si>
  <si>
    <t>Bolsa Valores Lima S.A.A</t>
  </si>
  <si>
    <t>Buenaventura</t>
  </si>
  <si>
    <t>Casa Grande S.A.</t>
  </si>
  <si>
    <t>Cementos Pacasmay</t>
  </si>
  <si>
    <t>Corp.Aceros Arequip</t>
  </si>
  <si>
    <t>Credicorp</t>
  </si>
  <si>
    <t>Enel Distribucion Peru SAA (Antes Edelnor)</t>
  </si>
  <si>
    <t>Enel Generación Perú S.A.A.</t>
  </si>
  <si>
    <t>Engie Energia Peru S.A (Antes Enersur S.A.)</t>
  </si>
  <si>
    <t>Ferreycorp S.A.A.</t>
  </si>
  <si>
    <t>Graña Y Montero S.A</t>
  </si>
  <si>
    <t>Inretail Peru Corp.</t>
  </si>
  <si>
    <t>Intercorp Financial Services Inc.</t>
  </si>
  <si>
    <t>Luz del Sur S.A.</t>
  </si>
  <si>
    <t>Minsur</t>
  </si>
  <si>
    <t>Nexa Resources Atacocha S.A.A.</t>
  </si>
  <si>
    <t>Nexa Resources Peru S.A.A.</t>
  </si>
  <si>
    <t>Refiner.la Pampilla</t>
  </si>
  <si>
    <t>Rimac Seguros Y Reaseguros</t>
  </si>
  <si>
    <t>San Ignacio de Morococha S.A.A</t>
  </si>
  <si>
    <t>Siderperu</t>
  </si>
  <si>
    <t>Soc.Min.Cerro Verde</t>
  </si>
  <si>
    <t>UCP Backus Johnst</t>
  </si>
  <si>
    <t>Unión Andina de Cementos S.A.A</t>
  </si>
  <si>
    <t>Volcan</t>
  </si>
  <si>
    <t>ALICORC1</t>
  </si>
  <si>
    <t>AUSTRAC1</t>
  </si>
  <si>
    <t>BBVAC1</t>
  </si>
  <si>
    <t>BVLAC1</t>
  </si>
  <si>
    <t>BVN</t>
  </si>
  <si>
    <t>CASAGRC1</t>
  </si>
  <si>
    <t>CPACASC1</t>
  </si>
  <si>
    <t>CORAREI1</t>
  </si>
  <si>
    <t>BAP</t>
  </si>
  <si>
    <t>ENDISPC1</t>
  </si>
  <si>
    <t>ENGEPEC1</t>
  </si>
  <si>
    <t>ENGIEC1</t>
  </si>
  <si>
    <t>FERREYC1</t>
  </si>
  <si>
    <t>GRAMONC1</t>
  </si>
  <si>
    <t>INRETC1</t>
  </si>
  <si>
    <t>IFS</t>
  </si>
  <si>
    <t>LUSURC1</t>
  </si>
  <si>
    <t>MINSURI1</t>
  </si>
  <si>
    <t>ATACOBC1</t>
  </si>
  <si>
    <t>NEXAPEC1</t>
  </si>
  <si>
    <t>NEXAPEI1</t>
  </si>
  <si>
    <t>RELAPAC1</t>
  </si>
  <si>
    <t>RIMSEGC1</t>
  </si>
  <si>
    <t>MOROCOI1</t>
  </si>
  <si>
    <t>SIDERC1</t>
  </si>
  <si>
    <t>CVERDEC1</t>
  </si>
  <si>
    <t>BACKUSI1</t>
  </si>
  <si>
    <t>UNACEMC1</t>
  </si>
  <si>
    <t>VOLCAAC1</t>
  </si>
  <si>
    <t>VOLCABC1</t>
  </si>
  <si>
    <t xml:space="preserve">Hoja auxiliar no modificar </t>
  </si>
  <si>
    <t>Unidad:</t>
  </si>
  <si>
    <t>← Digite fecha (se puede incluir una fecha de preferencia en la celda D2 o puede permanecer con la fecha automática de la celda C2; para esto, deje la celda D2 en blanco.</t>
  </si>
  <si>
    <t>← Selecionar benchmark para el  cálculo del  alfa de retornos</t>
  </si>
  <si>
    <t>← Selecione</t>
  </si>
  <si>
    <t xml:space="preserve">COTIZACIONES </t>
  </si>
  <si>
    <t>RETORNOS EN RELACION AL BENCHMARK</t>
  </si>
  <si>
    <t>ESTADÍSTICAS</t>
  </si>
  <si>
    <t xml:space="preserve">EL  DIA </t>
  </si>
  <si>
    <t>% Media de Operacoones</t>
  </si>
  <si>
    <t>% del Volume Medio</t>
  </si>
  <si>
    <t>% del Máximo</t>
  </si>
  <si>
    <t>Dollar US</t>
  </si>
  <si>
    <t>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</si>
</sst>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&quot;R$&quot;\ * #,##0_-;\-&quot;R$&quot;\ * #,##0_-;_-&quot;R$&quot;\ * &quot;-&quot;_-;_-@_-"/>
    <numFmt numFmtId="165" formatCode="_-&quot;R$&quot;\ * #,##0.00_-;\-&quot;R$&quot;\ * #,##0.00_-;_-&quot;R$&quot;\ * &quot;-&quot;??_-;_-@_-"/>
    <numFmt numFmtId="166" formatCode="mmmm"/>
    <numFmt numFmtId="167" formatCode="yyyy"/>
    <numFmt numFmtId="168" formatCode="#,##0.00%;[Red]\-#,##0.00%"/>
    <numFmt numFmtId="169" formatCode="0.00\ &quot;%&quot;"/>
    <numFmt numFmtId="170" formatCode="#,##0_ ;[Red]\-#,##0\ "/>
    <numFmt numFmtId="171" formatCode="_-&quot;R$&quot;\ * #,##0_-;\-&quot;R$&quot;\ * #,##0_-;_-&quot;R$&quot;\ * &quot;-&quot;??_-;_-@_-"/>
    <numFmt numFmtId="172" formatCode="0.00\ &quot;x&quot;"/>
    <numFmt numFmtId="173" formatCode="0.00\ &quot;% DEBT&quot;"/>
    <numFmt numFmtId="174" formatCode="[$-416]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4384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006B66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0"/>
      <color rgb="FFC59C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0" fontId="3" fillId="0" borderId="0" xfId="3" applyNumberFormat="1" applyFont="1" applyAlignment="1">
      <alignment horizontal="center" vertical="center"/>
    </xf>
    <xf numFmtId="10" fontId="12" fillId="0" borderId="0" xfId="3" applyNumberFormat="1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0" fillId="0" borderId="3" xfId="0" applyBorder="1"/>
    <xf numFmtId="0" fontId="5" fillId="0" borderId="3" xfId="0" applyFont="1" applyBorder="1" applyAlignment="1">
      <alignment vertical="center"/>
    </xf>
    <xf numFmtId="0" fontId="3" fillId="5" borderId="3" xfId="4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0" fontId="4" fillId="0" borderId="0" xfId="3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170" fontId="5" fillId="0" borderId="0" xfId="1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69" fontId="5" fillId="0" borderId="0" xfId="0" applyNumberFormat="1" applyFont="1" applyAlignment="1">
      <alignment vertical="center"/>
    </xf>
    <xf numFmtId="171" fontId="5" fillId="0" borderId="0" xfId="2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1" fontId="5" fillId="0" borderId="0" xfId="1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65" fontId="9" fillId="0" borderId="0" xfId="2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165" fontId="8" fillId="0" borderId="2" xfId="2" applyFont="1" applyBorder="1" applyAlignment="1">
      <alignment horizontal="centerContinuous" vertical="center"/>
    </xf>
    <xf numFmtId="14" fontId="17" fillId="0" borderId="0" xfId="0" applyNumberFormat="1" applyFont="1" applyAlignment="1">
      <alignment horizontal="left" vertical="center"/>
    </xf>
    <xf numFmtId="43" fontId="3" fillId="5" borderId="3" xfId="1" applyFont="1" applyFill="1" applyBorder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2" fontId="3" fillId="5" borderId="3" xfId="4" applyNumberFormat="1" applyFont="1" applyFill="1" applyBorder="1" applyAlignment="1">
      <alignment horizontal="center" vertical="center" wrapText="1"/>
    </xf>
    <xf numFmtId="2" fontId="4" fillId="0" borderId="0" xfId="2" applyNumberFormat="1" applyFont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3" fillId="5" borderId="3" xfId="2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 vertical="center"/>
    </xf>
    <xf numFmtId="167" fontId="13" fillId="4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Cálculo" xfId="4" builtinId="22"/>
    <cellStyle name="Millares" xfId="1" builtinId="3"/>
    <cellStyle name="Moneda" xfId="2" builtinId="4"/>
    <cellStyle name="Normal" xfId="0" builtinId="0"/>
    <cellStyle name="Porcentaje" xfId="3" builtinId="5"/>
  </cellStyles>
  <dxfs count="1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784a16fa4a7497bae3a6703b51313ed">
      <tp t="e">
        <v>#N/A</v>
        <stp/>
        <stp>bbb24622-dcf8-4e62-94a0-0c8a99580625</stp>
        <stp>1</stp>
        <tr r="S8" s="1"/>
      </tp>
      <tp t="e">
        <v>#N/A</v>
        <stp/>
        <stp>3829e08f-230f-4492-addc-9fde0c100699</stp>
        <stp>1</stp>
        <tr r="AC8" s="1"/>
      </tp>
      <tp t="e">
        <v>#N/A</v>
        <stp/>
        <stp>f48a513d-2ddc-4c65-bdf9-83bde5c4cd5e</stp>
        <stp>1</stp>
        <tr r="AV8" s="1"/>
      </tp>
      <tp t="e">
        <v>#N/A</v>
        <stp/>
        <stp>d1c740ac-5cd7-4478-aa5e-8b409fd209f5</stp>
        <stp>1</stp>
        <tr r="AY8" s="1"/>
      </tp>
      <tp t="e">
        <v>#N/A</v>
        <stp/>
        <stp>6d276a00-c0db-4e6a-b4eb-cb0d120f2954</stp>
        <stp>1</stp>
        <tr r="AI6" s="1"/>
      </tp>
      <tp t="e">
        <v>#N/A</v>
        <stp/>
        <stp>cdc38935-0ee7-4151-a055-b1fed4b4c220</stp>
        <stp>1</stp>
        <tr r="AT8" s="1"/>
      </tp>
      <tp t="e">
        <v>#N/A</v>
        <stp/>
        <stp>0f749395-4fdc-405e-ad68-5b0bca0b89bf</stp>
        <stp>1</stp>
        <tr r="AE6" s="1"/>
      </tp>
      <tp t="e">
        <v>#N/A</v>
        <stp/>
        <stp>482a88de-c4c9-400e-9194-5aab08f9b1cf</stp>
        <stp>1</stp>
        <tr r="G8" s="1"/>
      </tp>
      <tp t="e">
        <v>#N/A</v>
        <stp/>
        <stp>c832590e-25d1-4c13-bf75-81c4bdcabab7</stp>
        <stp>1</stp>
        <tr r="C2" s="1"/>
      </tp>
      <tp t="e">
        <v>#N/A</v>
        <stp/>
        <stp>a05dca30-2d4b-40e4-9a8e-75f822c79376</stp>
        <stp>1</stp>
        <tr r="K8" s="1"/>
      </tp>
      <tp t="e">
        <v>#N/A</v>
        <stp/>
        <stp>75ea0580-adf3-4b31-a417-f034235f8e76</stp>
        <stp>1</stp>
        <tr r="AG6" s="1"/>
      </tp>
      <tp t="e">
        <v>#N/A</v>
        <stp/>
        <stp>6b926316-f466-465a-a785-8d838c6b370e</stp>
        <stp>1</stp>
        <tr r="D8" s="1"/>
      </tp>
      <tp t="e">
        <v>#N/A</v>
        <stp/>
        <stp>4b634f9b-1555-41be-abf9-fd08b90e6af8</stp>
        <stp>1</stp>
        <tr r="AK8" s="1"/>
      </tp>
      <tp t="e">
        <v>#N/A</v>
        <stp/>
        <stp>ab0139ed-ea4d-44d2-819f-9099ab2dc18a</stp>
        <stp>1</stp>
        <tr r="AX8" s="1"/>
      </tp>
      <tp t="e">
        <v>#N/A</v>
        <stp/>
        <stp>4dc0d04d-f344-4028-8d39-76c28f5164d4</stp>
        <stp>1</stp>
        <tr r="AC6" s="1"/>
      </tp>
      <tp t="e">
        <v>#N/A</v>
        <stp/>
        <stp>0dca96e9-1d1c-4e3c-ad06-0b7129975854</stp>
        <stp>1</stp>
        <tr r="O8" s="1"/>
      </tp>
      <tp t="e">
        <v>#N/A</v>
        <stp/>
        <stp>50b07d51-8475-46dc-8e4b-fee0374b0215</stp>
        <stp>1</stp>
        <tr r="W6" s="1"/>
      </tp>
      <tp t="e">
        <v>#N/A</v>
        <stp/>
        <stp>ddcd1a8f-0ccb-4435-9b9a-c47ec4fc1315</stp>
        <stp>1</stp>
        <tr r="AR8" s="1"/>
      </tp>
      <tp t="e">
        <v>#N/A</v>
        <stp/>
        <stp>2d271401-62b1-4695-abb2-0fb9278f6433</stp>
        <stp>1</stp>
        <tr r="AE8" s="1"/>
      </tp>
      <tp t="e">
        <v>#N/A</v>
        <stp/>
        <stp>b9993897-9ce6-4f11-b8be-fcaba68e70e4</stp>
        <stp>1</stp>
        <tr r="Y8" s="1"/>
      </tp>
      <tp t="e">
        <v>#N/A</v>
        <stp/>
        <stp>b44ce70a-f6cd-40e0-8792-666c0e4fe1d7</stp>
        <stp>1</stp>
        <tr r="AO8" s="1"/>
      </tp>
      <tp t="e">
        <v>#N/A</v>
        <stp/>
        <stp>95e28283-39ad-4d42-8650-d165f2170e1e</stp>
        <stp>1</stp>
        <tr r="AU8" s="1"/>
      </tp>
      <tp t="e">
        <v>#N/A</v>
        <stp/>
        <stp>847cc4e4-543b-4f38-90bb-80abae7ee05d</stp>
        <stp>1</stp>
        <tr r="AO6" s="1"/>
      </tp>
      <tp t="e">
        <v>#N/A</v>
        <stp/>
        <stp>341093df-9659-4db3-933b-6424f2da8af2</stp>
        <stp>1</stp>
        <tr r="AQ8" s="1"/>
      </tp>
      <tp t="e">
        <v>#N/A</v>
        <stp/>
        <stp>8bcb2b34-7471-472d-a3c8-25f63c6e8ffb</stp>
        <stp>1</stp>
        <tr r="H8" s="1"/>
      </tp>
      <tp t="e">
        <v>#N/A</v>
        <stp/>
        <stp>2fdb3fea-d849-4b3c-bc7b-0a2ef7c78a8b</stp>
        <stp>1</stp>
        <tr r="AA6" s="1"/>
      </tp>
      <tp t="e">
        <v>#N/A</v>
        <stp/>
        <stp>cab89601-fa85-47f9-a69c-42c47ac5e0cb</stp>
        <stp>1</stp>
        <tr r="P8" s="1"/>
      </tp>
      <tp t="e">
        <v>#N/A</v>
        <stp/>
        <stp>dec8eeaa-bacb-4a87-b1a6-a5d2f868d616</stp>
        <stp>1</stp>
        <tr r="AZ8" s="1"/>
      </tp>
      <tp t="e">
        <v>#N/A</v>
        <stp/>
        <stp>27dac67c-0463-41fe-9954-4c1736f616e8</stp>
        <stp>1</stp>
        <tr r="AW8" s="1"/>
      </tp>
      <tp t="e">
        <v>#N/A</v>
        <stp/>
        <stp>cb3e9625-a00a-4ce3-93d8-47a8e3502517</stp>
        <stp>1</stp>
        <tr r="AQ6" s="1"/>
      </tp>
      <tp t="e">
        <v>#N/A</v>
        <stp/>
        <stp>2e897ca6-ec84-412c-addf-40b473b7693a</stp>
        <stp>1</stp>
        <tr r="BC8" s="1"/>
      </tp>
      <tp t="e">
        <v>#N/A</v>
        <stp/>
        <stp>c71246e2-a576-4a7f-aa5e-48ae74c45c1d</stp>
        <stp>1</stp>
        <tr r="AM8" s="1"/>
      </tp>
      <tp t="e">
        <v>#N/A</v>
        <stp/>
        <stp>c7565f53-db18-4844-bd2b-a7aa5d2509d9</stp>
        <stp>1</stp>
        <tr r="M8" s="1"/>
      </tp>
      <tp t="e">
        <v>#N/A</v>
        <stp/>
        <stp>93c24721-cfd3-4fde-afbc-29af5b469480</stp>
        <stp>1</stp>
        <tr r="AS8" s="1"/>
      </tp>
      <tp t="e">
        <v>#N/A</v>
        <stp/>
        <stp>9aa955f6-6479-496c-b888-432df7ebdfbe</stp>
        <stp>1</stp>
        <tr r="C8" s="1"/>
      </tp>
      <tp t="e">
        <v>#N/A</v>
        <stp/>
        <stp>09ee028c-5568-42ce-8e8a-6046337e969f</stp>
        <stp>1</stp>
        <tr r="AK6" s="1"/>
      </tp>
      <tp t="e">
        <v>#N/A</v>
        <stp/>
        <stp>c4815623-19c4-442f-9f2d-843707757dba</stp>
        <stp>1</stp>
        <tr r="I8" s="1"/>
      </tp>
      <tp t="e">
        <v>#N/A</v>
        <stp/>
        <stp>1fb0bb42-780e-43ab-9f67-692e855c6dc1</stp>
        <stp>1</stp>
        <tr r="Y6" s="1"/>
      </tp>
      <tp t="e">
        <v>#N/A</v>
        <stp/>
        <stp>a7b54a74-c272-41fc-a357-6cc9b5327f3b</stp>
        <stp>1</stp>
        <tr r="BA8" s="1"/>
      </tp>
      <tp t="e">
        <v>#N/A</v>
        <stp/>
        <stp>5e614740-c592-4d0a-b8bc-148a01a2c87b</stp>
        <stp>1</stp>
        <tr r="W8" s="1"/>
      </tp>
      <tp t="e">
        <v>#N/A</v>
        <stp/>
        <stp>94490707-7815-4df3-8e07-3cecfae9b185</stp>
        <stp>1</stp>
        <tr r="U6" s="1"/>
      </tp>
      <tp t="e">
        <v>#N/A</v>
        <stp/>
        <stp>44943783-a024-4c7c-a31b-c3d21e183521</stp>
        <stp>1</stp>
        <tr r="AA8" s="1"/>
      </tp>
      <tp t="e">
        <v>#N/A</v>
        <stp/>
        <stp>87ed0514-6898-4940-8dfa-c6847ee5340c</stp>
        <stp>1</stp>
        <tr r="F8" s="1"/>
      </tp>
      <tp t="e">
        <v>#N/A</v>
        <stp/>
        <stp>4597239d-c4f9-4e76-8f98-629de9f102a7</stp>
        <stp>1</stp>
        <tr r="U8" s="1"/>
      </tp>
      <tp t="e">
        <v>#N/A</v>
        <stp/>
        <stp>07cff953-5529-464c-9c2b-ff4afa1ab4eb</stp>
        <stp>1</stp>
        <tr r="L8" s="1"/>
      </tp>
      <tp t="e">
        <v>#N/A</v>
        <stp/>
        <stp>7e4bc1b5-76d1-439f-8dcd-62867790d3e4</stp>
        <stp>1</stp>
        <tr r="AI8" s="1"/>
      </tp>
      <tp t="e">
        <v>#N/A</v>
        <stp/>
        <stp>c0158cee-d5c8-496b-890d-4589ee82ed62</stp>
        <stp>1</stp>
        <tr r="AG8" s="1"/>
      </tp>
      <tp t="e">
        <v>#N/A</v>
        <stp/>
        <stp>ba88468b-0bb9-433e-bc43-fd8f1a534327</stp>
        <stp>1</stp>
        <tr r="AM6" s="1"/>
      </tp>
      <tp t="e">
        <v>#N/A</v>
        <stp/>
        <stp>5f685c57-873d-4f44-b0ba-f0caf1feabd4</stp>
        <stp>1</stp>
        <tr r="B8" s="1"/>
      </tp>
      <tp t="e">
        <v>#N/A</v>
        <stp/>
        <stp>54e5e987-286e-42c9-a009-bdd1346f7809</stp>
        <stp>1</stp>
        <tr r="E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695325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45C980-1527-46F5-8FFF-A57C3D96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BC201"/>
  <sheetViews>
    <sheetView showGridLines="0" tabSelected="1" zoomScale="70" zoomScaleNormal="70" workbookViewId="0">
      <pane xSplit="4" ySplit="8" topLeftCell="E9" activePane="bottomRight" state="frozen"/>
      <selection pane="topRight" activeCell="F1" sqref="F1"/>
      <selection pane="bottomLeft" activeCell="A8" sqref="A8"/>
      <selection pane="bottomRight" activeCell="E8" sqref="E8"/>
    </sheetView>
  </sheetViews>
  <sheetFormatPr baseColWidth="10" defaultColWidth="21.88671875" defaultRowHeight="14.4" x14ac:dyDescent="0.3"/>
  <cols>
    <col min="1" max="1" width="1.6640625" customWidth="1"/>
    <col min="2" max="2" width="15.33203125" style="42" bestFit="1" customWidth="1"/>
    <col min="3" max="4" width="13.6640625" style="2" customWidth="1"/>
    <col min="5" max="5" width="32.5546875" style="2" customWidth="1"/>
    <col min="6" max="6" width="15.44140625" style="2" bestFit="1" customWidth="1"/>
    <col min="7" max="7" width="15.44140625" style="2" customWidth="1"/>
    <col min="8" max="8" width="16.33203125" style="30" customWidth="1"/>
    <col min="9" max="9" width="12.88671875" style="3" customWidth="1"/>
    <col min="10" max="10" width="14.5546875" style="31" customWidth="1"/>
    <col min="11" max="11" width="13.109375" style="31" bestFit="1" customWidth="1"/>
    <col min="12" max="12" width="11.44140625" style="3" bestFit="1" customWidth="1"/>
    <col min="13" max="13" width="13.44140625" style="3" bestFit="1" customWidth="1"/>
    <col min="14" max="14" width="15" style="31" bestFit="1" customWidth="1"/>
    <col min="15" max="15" width="13.6640625" style="31" customWidth="1"/>
    <col min="16" max="16" width="13.5546875" style="2" customWidth="1"/>
    <col min="17" max="17" width="11.21875" style="3" customWidth="1"/>
    <col min="18" max="18" width="10.5546875" style="2" bestFit="1" customWidth="1"/>
    <col min="19" max="19" width="13.5546875" style="2" customWidth="1"/>
    <col min="20" max="20" width="13.21875" customWidth="1"/>
    <col min="21" max="21" width="11.44140625" style="2" bestFit="1" customWidth="1"/>
    <col min="22" max="22" width="10.44140625" style="43" bestFit="1" customWidth="1"/>
    <col min="23" max="23" width="10.6640625" style="43" bestFit="1" customWidth="1"/>
    <col min="24" max="24" width="10.44140625" style="43" bestFit="1" customWidth="1"/>
    <col min="25" max="25" width="10.6640625" style="43" bestFit="1" customWidth="1"/>
    <col min="26" max="26" width="10.44140625" style="43" bestFit="1" customWidth="1"/>
    <col min="27" max="27" width="10.6640625" style="43" bestFit="1" customWidth="1"/>
    <col min="28" max="28" width="10.44140625" style="43" bestFit="1" customWidth="1"/>
    <col min="29" max="29" width="10.6640625" style="43" bestFit="1" customWidth="1"/>
    <col min="30" max="30" width="10.44140625" style="43" bestFit="1" customWidth="1"/>
    <col min="31" max="31" width="10.6640625" style="43" bestFit="1" customWidth="1"/>
    <col min="32" max="32" width="10.44140625" style="43" bestFit="1" customWidth="1"/>
    <col min="33" max="33" width="10.6640625" style="43" bestFit="1" customWidth="1"/>
    <col min="34" max="34" width="10.44140625" style="43" bestFit="1" customWidth="1"/>
    <col min="35" max="42" width="11.6640625" style="43" bestFit="1" customWidth="1"/>
    <col min="43" max="43" width="13.33203125" style="43" customWidth="1"/>
    <col min="44" max="44" width="14.5546875" customWidth="1"/>
    <col min="45" max="45" width="14.33203125" style="44" bestFit="1" customWidth="1"/>
    <col min="46" max="46" width="14.88671875" style="44" bestFit="1" customWidth="1"/>
    <col min="47" max="47" width="14.33203125" style="45" bestFit="1" customWidth="1"/>
    <col min="48" max="48" width="14.88671875" style="45" bestFit="1" customWidth="1"/>
    <col min="49" max="49" width="10.6640625" style="45" bestFit="1" customWidth="1"/>
    <col min="50" max="50" width="11.109375" style="46" bestFit="1" customWidth="1"/>
    <col min="51" max="51" width="10.6640625" style="47" bestFit="1" customWidth="1"/>
    <col min="52" max="52" width="10.6640625" style="3" bestFit="1" customWidth="1"/>
    <col min="53" max="53" width="14.6640625" style="48" bestFit="1" customWidth="1"/>
    <col min="54" max="54" width="14.109375" style="49" bestFit="1" customWidth="1"/>
    <col min="55" max="55" width="17.33203125" style="40" bestFit="1" customWidth="1"/>
  </cols>
  <sheetData>
    <row r="1" spans="2:55" ht="30" customHeight="1" x14ac:dyDescent="0.3">
      <c r="BA1"/>
      <c r="BB1"/>
      <c r="BC1"/>
    </row>
    <row r="2" spans="2:55" ht="18" customHeight="1" x14ac:dyDescent="0.3">
      <c r="B2" s="1" t="s">
        <v>0</v>
      </c>
      <c r="C2" s="58">
        <f>IF(D2="",_xll.ECONOMATICA("IBOV","Date of Last Quote"),D2)</f>
        <v>43924</v>
      </c>
      <c r="D2" s="56"/>
      <c r="E2" s="53" t="s">
        <v>119</v>
      </c>
      <c r="H2" s="3"/>
      <c r="J2" s="2"/>
      <c r="K2" s="2"/>
      <c r="L2" s="2"/>
      <c r="M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S2" s="3"/>
      <c r="AT2" s="3"/>
      <c r="AU2" s="3"/>
      <c r="AV2" s="3"/>
      <c r="AW2" s="3"/>
      <c r="AX2" s="3"/>
      <c r="AY2" s="3"/>
      <c r="BA2"/>
      <c r="BB2"/>
      <c r="BC2"/>
    </row>
    <row r="3" spans="2:55" ht="20.100000000000001" customHeight="1" x14ac:dyDescent="0.3">
      <c r="B3" s="1" t="s">
        <v>1</v>
      </c>
      <c r="C3" s="69" t="s">
        <v>19</v>
      </c>
      <c r="D3" s="69"/>
      <c r="E3" s="53" t="s">
        <v>120</v>
      </c>
      <c r="F3" s="4"/>
      <c r="G3" s="4"/>
      <c r="H3" s="5"/>
      <c r="J3" s="2"/>
      <c r="K3" s="2"/>
      <c r="L3" s="2"/>
      <c r="M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S3" s="3"/>
      <c r="AT3" s="3"/>
      <c r="AU3" s="3"/>
      <c r="AV3" s="3"/>
      <c r="AW3" s="3"/>
      <c r="AX3" s="3"/>
      <c r="AY3" s="3"/>
      <c r="BA3"/>
      <c r="BB3"/>
      <c r="BC3"/>
    </row>
    <row r="4" spans="2:55" ht="20.100000000000001" customHeight="1" thickBot="1" x14ac:dyDescent="0.35">
      <c r="B4" s="1" t="s">
        <v>118</v>
      </c>
      <c r="C4" s="54" t="s">
        <v>2</v>
      </c>
      <c r="E4" s="53" t="s">
        <v>121</v>
      </c>
      <c r="H4" s="3"/>
      <c r="J4" s="6" t="s">
        <v>122</v>
      </c>
      <c r="K4" s="6"/>
      <c r="L4" s="6"/>
      <c r="M4" s="6"/>
      <c r="N4" s="57"/>
      <c r="O4" s="57"/>
      <c r="P4" s="6"/>
      <c r="Q4" s="6"/>
      <c r="R4" s="6"/>
      <c r="S4" s="6"/>
      <c r="U4" s="6" t="s">
        <v>123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S4" s="70" t="s">
        <v>124</v>
      </c>
      <c r="AT4" s="70"/>
      <c r="AU4" s="70"/>
      <c r="AV4" s="70"/>
      <c r="AW4" s="70"/>
      <c r="AX4" s="70"/>
      <c r="AY4" s="70"/>
      <c r="AZ4" s="70"/>
      <c r="BA4" s="70"/>
      <c r="BB4" s="70"/>
      <c r="BC4" s="6"/>
    </row>
    <row r="5" spans="2:55" s="9" customFormat="1" ht="5.0999999999999996" customHeight="1" thickTop="1" x14ac:dyDescent="0.3">
      <c r="B5" s="7"/>
      <c r="C5" s="7"/>
      <c r="D5" s="7"/>
      <c r="E5"/>
      <c r="F5" s="7"/>
      <c r="G5" s="7"/>
      <c r="H5" s="8"/>
      <c r="I5" s="8"/>
      <c r="J5" s="7"/>
      <c r="K5" s="7"/>
      <c r="L5" s="7"/>
      <c r="M5" s="7"/>
      <c r="N5" s="55"/>
      <c r="O5" s="55"/>
      <c r="P5" s="7"/>
      <c r="Q5" s="7"/>
      <c r="R5" s="7"/>
      <c r="S5" s="7"/>
      <c r="T5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2:55" ht="20.100000000000001" customHeight="1" x14ac:dyDescent="0.3">
      <c r="B6"/>
      <c r="C6"/>
      <c r="D6"/>
      <c r="E6"/>
      <c r="H6" s="3"/>
      <c r="J6" s="75" t="s">
        <v>3</v>
      </c>
      <c r="K6" s="75"/>
      <c r="L6" s="75"/>
      <c r="M6" s="75"/>
      <c r="N6" s="75"/>
      <c r="O6" s="75"/>
      <c r="P6" s="75"/>
      <c r="Q6" s="75"/>
      <c r="R6" s="75"/>
      <c r="S6" s="75"/>
      <c r="U6" s="12">
        <f>_xll.ECONOMATICA(CHOOSE(MATCH(C3,Base!A3:A17,0),"SPBLBGPT","SPMPSUP","S&amp;PMILA40","SPBLNPT","SPBLCPT","SPBLEPT","SPBLFPT","SPBLIPT","SPBLJPT","SPBL25PT","SPBLMPT","SPBVLDPT","SPBLPGPT","SPBLPSPT","SPBLSPT",),"RETURN","1D",$C$2,,,,"DECIMAL")</f>
        <v>-9.5020762410058506E-3</v>
      </c>
      <c r="V6" s="13" t="str">
        <f>CHOOSE(MATCH(C3,Base!A3:A17,0),"SPBLBGPT","SPMPSUP","S&amp;PMILA40","SPBLNPT","SPBLCPT","SPBLEPT","SPBLFPT","SPBLIPT","SPBLJPT","SPBL25PT","SPBLMPT","SPBVLDPT","SPBLPGPT","SPBLPSPT","SPBLSPT",)</f>
        <v>SPBLEPT</v>
      </c>
      <c r="W6" s="12">
        <f>_xll.ECONOMATICA(CHOOSE(MATCH(C3,Base!A3:A17,0),"SPBLBGPT","SPMPSUP","S&amp;PMILA40","SPBLNPT","SPBLCPT","SPBLEPT","SPBLFPT","SPBLIPT","SPBLJPT","SPBL25PT","SPBLMPT","SPBVLDPT","SPBLPGPT","SPBLPSPT","SPBLSPT",),"RETURN","IN THE MONTH",$C$2,,,,"DECIMAL")</f>
        <v>-3.9661957527641803E-2</v>
      </c>
      <c r="X6" s="13" t="str">
        <f>CHOOSE(MATCH(C3,Base!A3:A17,0),"SPBLBGPT","SPMPSUP","S&amp;PMILA40","SPBLNPT","SPBLCPT","SPBLEPT","SPBLFPT","SPBLIPT","SPBLJPT","SPBL25PT","SPBLMPT","SPBVLDPT","SPBLPGPT","SPBLPSPT","SPBLSPT",)</f>
        <v>SPBLEPT</v>
      </c>
      <c r="Y6" s="12">
        <f>_xll.ECONOMATICA(CHOOSE(MATCH(C3,Base!A3:A17,0),"SPBLBGPT","SPMPSUP","S&amp;PMILA40","SPBLNPT","SPBLCPT","SPBLEPT","SPBLFPT","SPBLIPT","SPBLJPT","SPBL25PT","SPBLMPT","SPBVLDPT","SPBLPGPT","SPBLPSPT","SPBLSPT",),"RETURN","IN THE YEAR",$C$2,,,,"DECIMAL")</f>
        <v>-0.167442299226532</v>
      </c>
      <c r="Z6" s="13" t="str">
        <f>CHOOSE(MATCH(C3,Base!A3:A17,0),"SPBLBGPT","SPMPSUP","S&amp;PMILA40","SPBLNPT","SPBLCPT","SPBLEPT","SPBLFPT","SPBLIPT","SPBLJPT","SPBL25PT","SPBLMPT","SPBVLDPT","SPBLPGPT","SPBLPSPT","SPBLSPT",)</f>
        <v>SPBLEPT</v>
      </c>
      <c r="AA6" s="12">
        <f>_xll.ECONOMATICA(CHOOSE(MATCH(C3,Base!A3:A17,0),"SPBLBGPT","SPMPSUP","S&amp;PMILA40","SPBLNPT","SPBLCPT","SPBLEPT","SPBLFPT","SPBLIPT","SPBLJPT","SPBL25PT","SPBLMPT","SPBVLDPT","SPBLPGPT","SPBLPSPT","SPBLSPT",),"RETURN",AA7,$C$2,,,,"DECIMAL")</f>
        <v>-0.14349949859213701</v>
      </c>
      <c r="AB6" s="13" t="str">
        <f>CHOOSE(MATCH(C3,Base!A3:A17,0),"SPBLBGPT","SPMPSUP","S&amp;PMILA40","SPBLNPT","SPBLCPT","SPBLEPT","SPBLFPT","SPBLIPT","SPBLJPT","SPBL25PT","SPBLMPT","SPBVLDPT","SPBLPGPT","SPBLPSPT","SPBLSPT",)</f>
        <v>SPBLEPT</v>
      </c>
      <c r="AC6" s="12">
        <f>_xll.ECONOMATICA(CHOOSE(MATCH(C3,Base!A3:A17,0),"SPBLBGPT","SPMPSUP","S&amp;PMILA40","SPBLNPT","SPBLCPT","SPBLEPT","SPBLFPT","SPBLIPT","SPBLJPT","SPBL25PT","SPBLMPT","SPBVLDPT","SPBLPGPT","SPBLPSPT","SPBLSPT",),"RETURN",AC7,$C$2,,,,"DECIMAL")</f>
        <v>-0.16492146596836399</v>
      </c>
      <c r="AD6" s="13" t="str">
        <f>CHOOSE(MATCH(C3,Base!A3:A17,0),"SPBLBGPT","SPMPSUP","S&amp;PMILA40","SPBLNPT","SPBLCPT","SPBLEPT","SPBLFPT","SPBLIPT","SPBLJPT","SPBL25PT","SPBLMPT","SPBVLDPT","SPBLPGPT","SPBLPSPT","SPBLSPT",)</f>
        <v>SPBLEPT</v>
      </c>
      <c r="AE6" s="12">
        <f>_xll.ECONOMATICA(CHOOSE(MATCH(C3,Base!A3:A17,0),"SPBLBGPT","SPMPSUP","S&amp;PMILA40","SPBLNPT","SPBLCPT","SPBLEPT","SPBLFPT","SPBLIPT","SPBLJPT","SPBL25PT","SPBLMPT","SPBVLDPT","SPBLPGPT","SPBLPSPT","SPBLSPT",),"RETURN",AE7,$C$2,,,,"DECIMAL")</f>
        <v>-7.22520060271927E-2</v>
      </c>
      <c r="AF6" s="13" t="str">
        <f>CHOOSE(MATCH(C3,Base!A3:A17,0),"SPBLBGPT","SPMPSUP","S&amp;PMILA40","SPBLNPT","SPBLCPT","SPBLEPT","SPBLFPT","SPBLIPT","SPBLJPT","SPBL25PT","SPBLMPT","SPBVLDPT","SPBLPGPT","SPBLPSPT","SPBLSPT",)</f>
        <v>SPBLEPT</v>
      </c>
      <c r="AG6" s="12">
        <f>_xll.ECONOMATICA(CHOOSE(MATCH(C3,Base!A3:A17,0),"SPBLBGPT","SPMPSUP","S&amp;PMILA40","SPBLNPT","SPBLCPT","SPBLEPT","SPBLFPT","SPBLIPT","SPBLJPT","SPBL25PT","SPBLMPT","SPBVLDPT","SPBLPGPT","SPBLPSPT","SPBLSPT",),"RETURN",AG7,$C$2,,,,"DECIMAL")</f>
        <v>0.239240832182986</v>
      </c>
      <c r="AH6" s="13" t="str">
        <f>CHOOSE(MATCH(C3,Base!A3:A17,0),"SPBLBGPT","SPMPSUP","S&amp;PMILA40","SPBLNPT","SPBLCPT","SPBLEPT","SPBLFPT","SPBLIPT","SPBLJPT","SPBL25PT","SPBLMPT","SPBVLDPT","SPBLPGPT","SPBLPSPT","SPBLSPT",)</f>
        <v>SPBLEPT</v>
      </c>
      <c r="AI6" s="12">
        <f>_xll.ECONOMATICA(CHOOSE(MATCH(C3,Base!A3:A17,0),"SPBLBGPT","SPMPSUP","S&amp;PMILA40","SPBLNPT","SPBLCPT","SPBLEPT","SPBLFPT","SPBLIPT","SPBLJPT","SPBL25PT","SPBLMPT","SPBVLDPT","SPBLPGPT","SPBLPSPT","SPBLSPT",),"RETURN",AI7,$C$2,,,,"DECIMAL")</f>
        <v>0.343737312221783</v>
      </c>
      <c r="AJ6" s="13" t="str">
        <f>CHOOSE(MATCH(C3,Base!A3:A17,0),"SPBLBGPT","SPMPSUP","S&amp;PMILA40","SPBLNPT","SPBLCPT","SPBLEPT","SPBLFPT","SPBLIPT","SPBLJPT","SPBL25PT","SPBLMPT","SPBVLDPT","SPBLPGPT","SPBLPSPT","SPBLSPT",)</f>
        <v>SPBLEPT</v>
      </c>
      <c r="AK6" s="12">
        <f>_xll.ECONOMATICA(CHOOSE(MATCH(C3,Base!A3:A17,0),"SPBLBGPT","SPMPSUP","S&amp;PMILA40","SPBLNPT","SPBLCPT","SPBLEPT","SPBLFPT","SPBLIPT","SPBLJPT","SPBL25PT","SPBLMPT","SPBVLDPT","SPBLPGPT","SPBLPSPT","SPBLSPT",),"RETURN",AK7,$C$2,,,,"DECIMAL")</f>
        <v>0.23011522021988601</v>
      </c>
      <c r="AL6" s="13" t="str">
        <f>CHOOSE(MATCH(C3,Base!A3:A17,0),"SPBLBGPT","SPMPSUP","S&amp;PMILA40","SPBLNPT","SPBLCPT","SPBLEPT","SPBLFPT","SPBLIPT","SPBLJPT","SPBL25PT","SPBLMPT","SPBVLDPT","SPBLPGPT","SPBLPSPT","SPBLSPT",)</f>
        <v>SPBLEPT</v>
      </c>
      <c r="AM6" s="12">
        <f>_xll.ECONOMATICA(CHOOSE(MATCH(C3,Base!A3:A17,0),"SPBLBGPT","SPMPSUP","S&amp;PMILA40","SPBLNPT","SPBLCPT","SPBLEPT","SPBLFPT","SPBLIPT","SPBLJPT","SPBL25PT","SPBLMPT","SPBVLDPT","SPBLPGPT","SPBLPSPT","SPBLSPT",),"RETURN",AM7,$C$2,,,,"DECIMAL")</f>
        <v>0.28208604701823797</v>
      </c>
      <c r="AN6" s="13" t="str">
        <f>CHOOSE(MATCH(C3,Base!A3:A17,0),"SPBLBGPT","SPMPSUP","S&amp;PMILA40","SPBLNPT","SPBLCPT","SPBLEPT","SPBLFPT","SPBLIPT","SPBLJPT","SPBL25PT","SPBLMPT","SPBVLDPT","SPBLPGPT","SPBLPSPT","SPBLSPT",)</f>
        <v>SPBLEPT</v>
      </c>
      <c r="AO6" s="12" t="e">
        <f>_xll.ECONOMATICA(CHOOSE(MATCH(C3,Base!A3:A17,0),"SPBLBGPT","SPMPSUP","S&amp;PMILA40","SPBLNPT","SPBLCPT","SPBLEPT","SPBLFPT","SPBLIPT","SPBLJPT","SPBL25PT","SPBLMPT","SPBVLDPT","SPBLPGPT","SPBLPSPT","SPBLSPT",),"RETURN",AO7,$C$2,,,,"DECIMAL")</f>
        <v>#NUM!</v>
      </c>
      <c r="AP6" s="13" t="str">
        <f>CHOOSE(MATCH(C3,Base!A3:A17,0),"SPBLBGPT","SPMPSUP","S&amp;PMILA40","SPBLNPT","SPBLCPT","SPBLEPT","SPBLFPT","SPBLIPT","SPBLJPT","SPBL25PT","SPBLMPT","SPBVLDPT","SPBLPGPT","SPBLPSPT","SPBLSPT",)</f>
        <v>SPBLEPT</v>
      </c>
      <c r="AQ6" s="12">
        <f>_xll.ECONOMATICA(CHOOSE(MATCH(C3,Base!A3:A17,0),"SPBLBGPT","SPMPSUP","S&amp;PMILA40","SPBLNPT","SPBLCPT","SPBLEPT","SPBLFPT","SPBLIPT","SPBLJPT","SPBL25PT","SPBLMPT","SPBVLDPT","SPBLPGPT","SPBLPSPT","SPBLSPT",),"VOLATILITY",AQ7,$C$2,,,,"DECIMAL")</f>
        <v>0.16926248602685501</v>
      </c>
      <c r="AS6" s="10" t="s">
        <v>3</v>
      </c>
      <c r="AT6" s="11"/>
      <c r="AU6" s="11"/>
      <c r="AV6" s="11"/>
      <c r="AW6" s="11"/>
      <c r="AX6" s="11"/>
      <c r="AY6" s="11"/>
      <c r="AZ6" s="11"/>
      <c r="BA6" s="11"/>
      <c r="BB6" s="11"/>
      <c r="BC6" s="2"/>
    </row>
    <row r="7" spans="2:55" ht="20.100000000000001" customHeight="1" x14ac:dyDescent="0.3">
      <c r="B7" s="2"/>
      <c r="H7" s="3"/>
      <c r="J7" s="71" t="s">
        <v>5</v>
      </c>
      <c r="K7" s="71"/>
      <c r="L7" s="71"/>
      <c r="M7" s="71"/>
      <c r="N7" s="71"/>
      <c r="O7" s="71"/>
      <c r="P7" s="71"/>
      <c r="Q7" s="71"/>
      <c r="R7" s="71"/>
      <c r="S7" s="71"/>
      <c r="U7" s="72" t="s">
        <v>125</v>
      </c>
      <c r="V7" s="72"/>
      <c r="W7" s="72">
        <f>$C$2</f>
        <v>43924</v>
      </c>
      <c r="X7" s="72"/>
      <c r="Y7" s="73">
        <f>$C$2</f>
        <v>43924</v>
      </c>
      <c r="Z7" s="73"/>
      <c r="AA7" s="68" t="s">
        <v>5</v>
      </c>
      <c r="AB7" s="68"/>
      <c r="AC7" s="68" t="s">
        <v>6</v>
      </c>
      <c r="AD7" s="68"/>
      <c r="AE7" s="68" t="s">
        <v>7</v>
      </c>
      <c r="AF7" s="68"/>
      <c r="AG7" s="68" t="s">
        <v>4</v>
      </c>
      <c r="AH7" s="68"/>
      <c r="AI7" s="68" t="s">
        <v>8</v>
      </c>
      <c r="AJ7" s="68"/>
      <c r="AK7" s="68" t="s">
        <v>9</v>
      </c>
      <c r="AL7" s="68"/>
      <c r="AM7" s="68" t="s">
        <v>10</v>
      </c>
      <c r="AN7" s="68"/>
      <c r="AO7" s="68" t="s">
        <v>11</v>
      </c>
      <c r="AP7" s="68"/>
      <c r="AQ7" s="14" t="s">
        <v>4</v>
      </c>
      <c r="AR7" s="15"/>
      <c r="AS7" s="74" t="s">
        <v>4</v>
      </c>
      <c r="AT7" s="74"/>
      <c r="AU7" s="74"/>
      <c r="AV7" s="74"/>
      <c r="AW7" s="74"/>
      <c r="AX7" s="74"/>
      <c r="AY7" s="74"/>
      <c r="AZ7" s="74"/>
      <c r="BA7" s="74"/>
      <c r="BB7" s="74"/>
      <c r="BC7" s="16"/>
    </row>
    <row r="8" spans="2:55" ht="46.8" customHeight="1" x14ac:dyDescent="0.3">
      <c r="B8" s="17" t="str">
        <f>_xll.ECOSECURITIES("stock","active",,,"Xlim",,,"Index particip.&gt;0")</f>
        <v>Codigo</v>
      </c>
      <c r="C8" s="17" t="str">
        <f>_xll.ECONOMATICA($B$9:$B$251,"name")</f>
        <v>Nombre</v>
      </c>
      <c r="D8" s="17" t="str">
        <f>_xll.ECONOMATICA($B$9:$B$251,"ticker")</f>
        <v>Codigo</v>
      </c>
      <c r="E8" s="59" t="str">
        <f>_xll.ECONOMATICA($B$9:$B$251,"MarketCapitaliz",,$C$2,,,,C4,,,"Mkt Cap ("&amp;C4&amp;")")</f>
        <v>Mkt Cap (Thousands)</v>
      </c>
      <c r="F8" s="17" t="str">
        <f>_xll.ECONOMATICA($B$9:$B$251,"date of last quote",,,,,,,,,"Última Cotización")</f>
        <v>Última Cotización</v>
      </c>
      <c r="G8" s="17" t="str">
        <f>_xll.ECONOMATICA($B$9:$B$251,"Price Series Currency",,,,,,,,,"Moneda")</f>
        <v>Moneda</v>
      </c>
      <c r="H8" s="62" t="str">
        <f>_xll.ECONOMATICA($B$9:$B$251,"Close",,$C$2,,,,,,,"Cierre")</f>
        <v>Cierre</v>
      </c>
      <c r="I8" s="62" t="str">
        <f>_xll.ECONOMATICA($B$9:$B$251,"Max of the Serie",$J$7,$C$2,,,,,,,"Máximo",)</f>
        <v>Máximo</v>
      </c>
      <c r="J8" s="17" t="s">
        <v>128</v>
      </c>
      <c r="K8" s="17" t="str">
        <f>_xll.ECONOMATICA($B$9:$B$251,"Max of the Serie",$J$7,$C$2,,,,,,,"Fecha del Máximo",{"std.tec.cals=0";"std.tec.dtovlr=true"})</f>
        <v>Fecha del Máximo</v>
      </c>
      <c r="L8" s="67" t="str">
        <f>_xll.ECONOMATICA($B$9:$B$251,"Volume$","1d",$C$2,,,,$C$4,,,"Volumen ("&amp;C4&amp;")")</f>
        <v>Volumen (Thousands)</v>
      </c>
      <c r="M8" s="67" t="str">
        <f>_xll.ECONOMATICA($B$9:$B$251,"Hist Average",$J$7,$C$2,,,,$C$4,,,"Volumen Medio ("&amp;C4&amp;")",{"std.tec.cals=7"})</f>
        <v>Volumen Medio (Thousands)</v>
      </c>
      <c r="N8" s="17" t="s">
        <v>127</v>
      </c>
      <c r="O8" s="17" t="str">
        <f>_xll.ECONOMATICA($B$9:$B$251,"#Trades","1d",$C$2,,,,,,,"Operaciones")</f>
        <v>Operaciones</v>
      </c>
      <c r="P8" s="17" t="str">
        <f>_xll.ECONOMATICA($B$9:$B$251,"Hist Average",$J$7,$C$2,,,,,,,"Media Operaciones",{"std.tec.cals=5"})</f>
        <v>Media Operaciones</v>
      </c>
      <c r="Q8" s="17" t="s">
        <v>126</v>
      </c>
      <c r="R8" s="15"/>
      <c r="S8" s="17" t="str">
        <f>_xll.ECONOMATICA($B$9:$B$251,"RETURN","1D",$C$2,,,,"DECIMAL",,,"% Retorno 1D")</f>
        <v>% Retorno 1D</v>
      </c>
      <c r="T8" s="17" t="s">
        <v>13</v>
      </c>
      <c r="U8" s="17" t="str">
        <f>_xll.ECONOMATICA($B$9:$B$251,"RETURN","IN THE MONTH",$C$2,,,,"DECIMAL",,,"% Retorno en el  mes")</f>
        <v>% Retorno en el  mes</v>
      </c>
      <c r="V8" s="17" t="s">
        <v>13</v>
      </c>
      <c r="W8" s="17" t="str">
        <f>_xll.ECONOMATICA($B$9:$B$251,"RETURN","IN THE YEAR",$C$2,,,,"DECIMAL",,,"% Retorno en el año")</f>
        <v>% Retorno en el año</v>
      </c>
      <c r="X8" s="17" t="s">
        <v>13</v>
      </c>
      <c r="Y8" s="17" t="str">
        <f>_xll.ECONOMATICA($B$9:$B$251,"RETURN",AA7,$C$2,,,,"DECIMAL",,,"% Retorno 1M")</f>
        <v>% Retorno 1M</v>
      </c>
      <c r="Z8" s="17" t="s">
        <v>13</v>
      </c>
      <c r="AA8" s="17" t="str">
        <f>_xll.ECONOMATICA($B$9:$B$251,"RETURN",AC7,$C$2,,,,"DECIMAL",,,"% Retorno 3M")</f>
        <v>% Retorno 3M</v>
      </c>
      <c r="AB8" s="17" t="s">
        <v>13</v>
      </c>
      <c r="AC8" s="17" t="str">
        <f>_xll.ECONOMATICA($B$9:$B$251,"RETURN",AE7,$C$2,,,,"DECIMAL",,,"% Retorno 6M")</f>
        <v>% Retorno 6M</v>
      </c>
      <c r="AD8" s="17" t="s">
        <v>13</v>
      </c>
      <c r="AE8" s="17" t="str">
        <f>_xll.ECONOMATICA($B$9:$B$251,"RETURN",AG7,$C$2,,,,"DECIMAL",,,"% Retorno 12M")</f>
        <v>% Retorno 12M</v>
      </c>
      <c r="AF8" s="17" t="s">
        <v>13</v>
      </c>
      <c r="AG8" s="17" t="str">
        <f>_xll.ECONOMATICA($B$9:$B$251,"RETURN",AI7,$C$2,,,,"DECIMAL",,,"% Retorno 24M")</f>
        <v>% Retorno 24M</v>
      </c>
      <c r="AH8" s="17" t="s">
        <v>13</v>
      </c>
      <c r="AI8" s="17" t="str">
        <f>_xll.ECONOMATICA($B$9:$B$251,"RETURN",AK7,$C$2,,,,"DECIMAL",,,"% Retorno 36M")</f>
        <v>% Retorno 36M</v>
      </c>
      <c r="AJ8" s="17" t="s">
        <v>13</v>
      </c>
      <c r="AK8" s="17" t="str">
        <f>_xll.ECONOMATICA($B$9:$B$251,"RETURN",AM7,$C$2,,,,"DECIMAL",,,"% Retorno 48M")</f>
        <v>% Retorno 48M</v>
      </c>
      <c r="AL8" s="17" t="s">
        <v>13</v>
      </c>
      <c r="AM8" s="17" t="str">
        <f>_xll.ECONOMATICA($B$9:$B$251,"RETURN",AO7,$C$2,,,,"DECIMAL",,,"% Retorno 60M")</f>
        <v>% Retorno 60M</v>
      </c>
      <c r="AN8" s="17" t="s">
        <v>13</v>
      </c>
      <c r="AO8" s="17" t="str">
        <f>_xll.ECONOMATICA($B$9:$B$251,"volatility",$AQ$7,$C$2,,,,,,,"Volatilidad")</f>
        <v>Volatilidad</v>
      </c>
      <c r="AP8" s="15"/>
      <c r="AQ8" s="18" t="str">
        <f>_xll.ECONOMATICA($B$9:$B$251,"Return M",$AS$7,$C$2,,,,"decimal",,,"Mayor Retorno Diário",{"jtc.per=0";"std.tec.dret.per=0"})</f>
        <v>Mayor Retorno Diário</v>
      </c>
      <c r="AR8" s="18" t="str">
        <f>_xll.ECONOMATICA($B$9:$B$251,"Return M",$AS$7,$C$2,,,,"decimal",,,"Menor Retorno Diário",{"jtc.per=0";"std.tec.dret.per=0";"std.tec.dret.mom=true"})</f>
        <v>Menor Retorno Diário</v>
      </c>
      <c r="AS8" s="18" t="str">
        <f>_xll.ECONOMATICA($B$9:$B$251,"Return M",$AS$7,$C$2,,,,"decimal",,,"Maior Retorno Mensal",)</f>
        <v>Maior Retorno Mensal</v>
      </c>
      <c r="AT8" s="18" t="str">
        <f>_xll.ECONOMATICA($B$9:$B$251,"Return M",$AS$7,$C$2,,,,"decimal",,,"Menor Retorno Mensal",{"std.tec.dret.mom=true"})</f>
        <v>Menor Retorno Mensal</v>
      </c>
      <c r="AU8" s="18" t="str">
        <f>_xll.ECONOMATICA($B$9:$B$251,"Number Return",$AS$7,$C$2,,,,,,,"Meses Positivos",{"std.tec.dret.noprc=true"})</f>
        <v>Meses Positivos</v>
      </c>
      <c r="AV8" s="18" t="str">
        <f>_xll.ECONOMATICA($B$9:$B$251,"Number Return",$AS$7,$C$2,,,,,,,"Meses Negativos",{"std.tec.dret.cmp=-1";"std.tec.dret.noprc=true"})</f>
        <v>Meses Negativos</v>
      </c>
      <c r="AW8" s="18" t="str">
        <f>_xll.ECONOMATICA($B$9:$B$251,"Sharpe",$AS$7,$C$2,,,,,,,"Sharpe")</f>
        <v>Sharpe</v>
      </c>
      <c r="AX8" s="18" t="str">
        <f>_xll.ECONOMATICA($B$9:$B$251,"VAR %",$AS$7,$C$2,,,,"decimal",,,"VaR 95%")</f>
        <v>VaR 95%</v>
      </c>
      <c r="AY8" s="18" t="str">
        <f>_xll.ECONOMATICA($B$9:$B$251,"MaxLoss",$AS$7,$C$2,,,,"decimal",,,"Perdida Máxima")</f>
        <v>Perdida Máxima</v>
      </c>
      <c r="AZ8" s="18" t="str">
        <f>_xll.ECONOMATICA($B$9:$B$251,"MaxLoss",$AS$7,$C$2,,,,,,,"Pico",{"std.tec.tpmdd=2"})</f>
        <v>Pico</v>
      </c>
      <c r="BA8" s="18" t="str">
        <f>_xll.ECONOMATICA($B$9:$B$251,"MaxLoss",$AS$7,$C$2,,,,,,,"Fondo",{"std.tec.tpmdd=3"})</f>
        <v>Fondo</v>
      </c>
      <c r="BB8" s="15"/>
      <c r="BC8" s="18" t="str">
        <f>_xll.ECONOMATICA($B$9:$B$251,"#Shares","30D",$C$2,,,,$C$4,,,"Cantidad de acciones inscritas ("&amp;C4&amp;")")</f>
        <v>Cantidad de acciones inscritas (Thousands)</v>
      </c>
    </row>
    <row r="9" spans="2:55" x14ac:dyDescent="0.3">
      <c r="B9" s="19" t="s">
        <v>29</v>
      </c>
      <c r="C9" s="20" t="s">
        <v>59</v>
      </c>
      <c r="D9" s="20" t="s">
        <v>87</v>
      </c>
      <c r="E9" s="60">
        <v>5976889.4780000001</v>
      </c>
      <c r="F9" s="22">
        <v>43924</v>
      </c>
      <c r="G9" s="22" t="s">
        <v>130</v>
      </c>
      <c r="H9" s="63">
        <v>7</v>
      </c>
      <c r="I9" s="63">
        <v>8.7899999999936007</v>
      </c>
      <c r="J9" s="21">
        <f t="shared" ref="J9:J72" si="0">IFERROR(H9/I9,"")</f>
        <v>0.79635949943175155</v>
      </c>
      <c r="K9" s="22">
        <v>43895</v>
      </c>
      <c r="L9" s="63">
        <v>4671.3270000000002</v>
      </c>
      <c r="M9" s="63">
        <v>5762.0714499969499</v>
      </c>
      <c r="N9" s="21">
        <f>IFERROR(L9/M9,"")</f>
        <v>0.81070272046044711</v>
      </c>
      <c r="O9" s="23">
        <v>21</v>
      </c>
      <c r="P9" s="23">
        <v>25.130434782622601</v>
      </c>
      <c r="Q9" s="21">
        <f t="shared" ref="Q9:Q72" si="1">IFERROR(O9/P9,"")</f>
        <v>0.83564013840784213</v>
      </c>
      <c r="R9"/>
      <c r="S9" s="24">
        <v>-3.4482758620470101E-2</v>
      </c>
      <c r="T9" s="24">
        <f t="shared" ref="T9:T40" si="2">IF(S9="","",S9-U$6)</f>
        <v>-2.4980682379464249E-2</v>
      </c>
      <c r="U9" s="24">
        <v>-4.7619047619300497E-2</v>
      </c>
      <c r="V9" s="24">
        <f t="shared" ref="V9:V40" si="3">IF(U9="","",U9-W$6)</f>
        <v>-7.9570900916586945E-3</v>
      </c>
      <c r="W9" s="24">
        <v>-0.239130434782128</v>
      </c>
      <c r="X9" s="24">
        <f t="shared" ref="X9:X40" si="4">IF(W9="","",W9-Y$6)</f>
        <v>-7.1688135555596E-2</v>
      </c>
      <c r="Y9" s="24">
        <v>-0.19540229885023999</v>
      </c>
      <c r="Z9" s="24">
        <f t="shared" ref="Z9:Z40" si="5">IF(Y9="","",Y9-AA$6)</f>
        <v>-5.1902800258102982E-2</v>
      </c>
      <c r="AA9" s="24">
        <v>-0.234972677595506</v>
      </c>
      <c r="AB9" s="24">
        <f t="shared" ref="AB9:AB40" si="6">IF(AA9="","",AA9-AC$6)</f>
        <v>-7.0051211627142007E-2</v>
      </c>
      <c r="AC9" s="24">
        <v>-0.22222222222277199</v>
      </c>
      <c r="AD9" s="24">
        <f t="shared" ref="AD9:AD40" si="7">IF(AC9="","",AC9-AE$6)</f>
        <v>-0.14997021619557929</v>
      </c>
      <c r="AE9" s="24">
        <v>-0.35819427542621302</v>
      </c>
      <c r="AF9" s="24">
        <f t="shared" ref="AF9:AF40" si="8">IF(AE9="","",AE9-AG$6)</f>
        <v>-0.59743510760919905</v>
      </c>
      <c r="AG9" s="24">
        <v>-0.33587732018961097</v>
      </c>
      <c r="AH9" s="24">
        <f t="shared" ref="AH9:AH40" si="9">IF(AG9="","",AG9-AI$6)</f>
        <v>-0.67961463241139397</v>
      </c>
      <c r="AI9" s="24">
        <v>-3.3980943170718099E-2</v>
      </c>
      <c r="AJ9" s="24">
        <f t="shared" ref="AJ9:AJ40" si="10">IF(AI9="","",AI9-AK$6)</f>
        <v>-0.2640961633906041</v>
      </c>
      <c r="AK9" s="24">
        <v>0.24987380748294499</v>
      </c>
      <c r="AL9" s="24">
        <f t="shared" ref="AL9:AL40" si="11">IF(AK9="","",AK9-AM$6)</f>
        <v>-3.221223953529298E-2</v>
      </c>
      <c r="AM9" s="24">
        <v>0.20955529756262001</v>
      </c>
      <c r="AN9" s="24" t="e">
        <f t="shared" ref="AN9:AN40" si="12">IF(AM9="","",AM9-AO$6)</f>
        <v>#NUM!</v>
      </c>
      <c r="AO9" s="25">
        <v>20.5533811320201</v>
      </c>
      <c r="AP9"/>
      <c r="AQ9" s="21">
        <v>4.6643913537991501E-2</v>
      </c>
      <c r="AR9" s="21">
        <v>-0.100850546779839</v>
      </c>
      <c r="AS9" s="21">
        <v>4.5454545454049401E-2</v>
      </c>
      <c r="AT9" s="21">
        <v>-0.13529411764742699</v>
      </c>
      <c r="AU9" s="26">
        <v>2</v>
      </c>
      <c r="AV9" s="26">
        <v>10</v>
      </c>
      <c r="AW9" s="27">
        <v>-1.71813607725926</v>
      </c>
      <c r="AX9" s="21">
        <v>2.0875591725707601E-2</v>
      </c>
      <c r="AY9" s="21">
        <v>-0.36105947955395101</v>
      </c>
      <c r="AZ9" s="28">
        <v>43559</v>
      </c>
      <c r="BA9" s="28">
        <v>43906</v>
      </c>
      <c r="BB9"/>
      <c r="BC9" s="29">
        <v>18149.344000000001</v>
      </c>
    </row>
    <row r="10" spans="2:55" x14ac:dyDescent="0.3">
      <c r="B10" s="19" t="s">
        <v>30</v>
      </c>
      <c r="C10" s="20" t="s">
        <v>60</v>
      </c>
      <c r="D10" s="20" t="s">
        <v>88</v>
      </c>
      <c r="E10" s="60">
        <v>261593.286540039</v>
      </c>
      <c r="F10" s="22">
        <v>43902</v>
      </c>
      <c r="G10" s="22" t="s">
        <v>130</v>
      </c>
      <c r="H10" s="63"/>
      <c r="I10" s="63">
        <v>1.0100000000002201</v>
      </c>
      <c r="J10" s="21">
        <f t="shared" si="0"/>
        <v>0</v>
      </c>
      <c r="K10" s="22">
        <v>43902</v>
      </c>
      <c r="L10" s="63">
        <v>0</v>
      </c>
      <c r="M10" s="63">
        <v>3.0586956521756901</v>
      </c>
      <c r="N10" s="21">
        <f t="shared" ref="N10:N72" si="13">IFERROR(L10/M10,"")</f>
        <v>0</v>
      </c>
      <c r="O10" s="23">
        <v>0</v>
      </c>
      <c r="P10" s="23">
        <v>0.43478260869551399</v>
      </c>
      <c r="Q10" s="21">
        <f t="shared" si="1"/>
        <v>0</v>
      </c>
      <c r="R10"/>
      <c r="S10" s="24"/>
      <c r="T10" s="24" t="str">
        <f t="shared" si="2"/>
        <v/>
      </c>
      <c r="U10" s="24"/>
      <c r="V10" s="24" t="str">
        <f t="shared" si="3"/>
        <v/>
      </c>
      <c r="W10" s="24"/>
      <c r="X10" s="24" t="str">
        <f t="shared" si="4"/>
        <v/>
      </c>
      <c r="Y10" s="24"/>
      <c r="Z10" s="24" t="str">
        <f t="shared" si="5"/>
        <v/>
      </c>
      <c r="AA10" s="24"/>
      <c r="AB10" s="24" t="str">
        <f t="shared" si="6"/>
        <v/>
      </c>
      <c r="AC10" s="24"/>
      <c r="AD10" s="24" t="str">
        <f t="shared" si="7"/>
        <v/>
      </c>
      <c r="AE10" s="24"/>
      <c r="AF10" s="24" t="str">
        <f t="shared" si="8"/>
        <v/>
      </c>
      <c r="AG10" s="24"/>
      <c r="AH10" s="24" t="str">
        <f t="shared" si="9"/>
        <v/>
      </c>
      <c r="AI10" s="24"/>
      <c r="AJ10" s="24" t="str">
        <f t="shared" si="10"/>
        <v/>
      </c>
      <c r="AK10" s="24"/>
      <c r="AL10" s="24" t="str">
        <f t="shared" si="11"/>
        <v/>
      </c>
      <c r="AM10" s="24"/>
      <c r="AN10" s="24" t="str">
        <f t="shared" si="12"/>
        <v/>
      </c>
      <c r="AO10" s="25"/>
      <c r="AP10"/>
      <c r="AQ10" s="21">
        <v>3.88349514560105E-2</v>
      </c>
      <c r="AR10" s="21">
        <v>-8.0357142856955804E-2</v>
      </c>
      <c r="AS10" s="21">
        <v>0.118181818181329</v>
      </c>
      <c r="AT10" s="21">
        <v>-7.5880758807252299E-2</v>
      </c>
      <c r="AU10" s="26"/>
      <c r="AV10" s="26"/>
      <c r="AW10" s="27"/>
      <c r="AX10" s="21"/>
      <c r="AY10" s="21">
        <v>-0.212398373984033</v>
      </c>
      <c r="AZ10" s="28">
        <v>43592</v>
      </c>
      <c r="BA10" s="28">
        <v>43889</v>
      </c>
      <c r="BB10"/>
      <c r="BC10" s="29">
        <v>105.989</v>
      </c>
    </row>
    <row r="11" spans="2:55" x14ac:dyDescent="0.3">
      <c r="B11" s="19" t="s">
        <v>31</v>
      </c>
      <c r="C11" s="20" t="s">
        <v>61</v>
      </c>
      <c r="D11" s="20" t="s">
        <v>89</v>
      </c>
      <c r="E11" s="60">
        <v>13359425.285796899</v>
      </c>
      <c r="F11" s="22">
        <v>43924</v>
      </c>
      <c r="G11" s="22" t="s">
        <v>130</v>
      </c>
      <c r="H11" s="63">
        <v>2.2700000000004401</v>
      </c>
      <c r="I11" s="63">
        <v>3.2999999999992702</v>
      </c>
      <c r="J11" s="21">
        <f t="shared" si="0"/>
        <v>0.68787878787907342</v>
      </c>
      <c r="K11" s="22">
        <v>43895</v>
      </c>
      <c r="L11" s="63">
        <v>169.23920000004799</v>
      </c>
      <c r="M11" s="63">
        <v>796.45610260772696</v>
      </c>
      <c r="N11" s="21">
        <f t="shared" si="13"/>
        <v>0.21249030479637396</v>
      </c>
      <c r="O11" s="23">
        <v>9</v>
      </c>
      <c r="P11" s="23">
        <v>13</v>
      </c>
      <c r="Q11" s="21">
        <f t="shared" si="1"/>
        <v>0.69230769230769229</v>
      </c>
      <c r="R11"/>
      <c r="S11" s="24">
        <v>-2.1551724137680101E-2</v>
      </c>
      <c r="T11" s="24">
        <f t="shared" si="2"/>
        <v>-1.2049647896674251E-2</v>
      </c>
      <c r="U11" s="24">
        <v>-3.4042553190374698E-2</v>
      </c>
      <c r="V11" s="24">
        <f t="shared" si="3"/>
        <v>5.6194043372671046E-3</v>
      </c>
      <c r="W11" s="24">
        <v>-0.33819241982477199</v>
      </c>
      <c r="X11" s="24">
        <f t="shared" si="4"/>
        <v>-0.17075012059823999</v>
      </c>
      <c r="Y11" s="24">
        <v>-0.31003039513685499</v>
      </c>
      <c r="Z11" s="24">
        <f t="shared" si="5"/>
        <v>-0.16653089654471798</v>
      </c>
      <c r="AA11" s="24">
        <v>-0.34202898550778599</v>
      </c>
      <c r="AB11" s="24">
        <f t="shared" si="6"/>
        <v>-0.177107519539422</v>
      </c>
      <c r="AC11" s="24">
        <v>-0.30153846153814801</v>
      </c>
      <c r="AD11" s="24">
        <f t="shared" si="7"/>
        <v>-0.22928645551095531</v>
      </c>
      <c r="AE11" s="24">
        <v>-0.337443360580364</v>
      </c>
      <c r="AF11" s="24">
        <f t="shared" si="8"/>
        <v>-0.57668419276335003</v>
      </c>
      <c r="AG11" s="24">
        <v>-0.33112536599976</v>
      </c>
      <c r="AH11" s="24">
        <f t="shared" si="9"/>
        <v>-0.674862678221543</v>
      </c>
      <c r="AI11" s="24">
        <v>-0.228459957047598</v>
      </c>
      <c r="AJ11" s="24">
        <f t="shared" si="10"/>
        <v>-0.45857517726748398</v>
      </c>
      <c r="AK11" s="24">
        <v>0.215643600220501</v>
      </c>
      <c r="AL11" s="24">
        <f t="shared" si="11"/>
        <v>-6.6442446797736976E-2</v>
      </c>
      <c r="AM11" s="24">
        <v>0.152940847168793</v>
      </c>
      <c r="AN11" s="24" t="e">
        <f t="shared" si="12"/>
        <v>#NUM!</v>
      </c>
      <c r="AO11" s="25">
        <v>25.690806166065201</v>
      </c>
      <c r="AP11"/>
      <c r="AQ11" s="21">
        <v>5.1724137931159903E-2</v>
      </c>
      <c r="AR11" s="21">
        <v>-0.10394265233029699</v>
      </c>
      <c r="AS11" s="21">
        <v>8.02469135797583E-2</v>
      </c>
      <c r="AT11" s="21">
        <v>-0.287878787879017</v>
      </c>
      <c r="AU11" s="26">
        <v>3</v>
      </c>
      <c r="AV11" s="26">
        <v>9</v>
      </c>
      <c r="AW11" s="27">
        <v>-1.07877825903597</v>
      </c>
      <c r="AX11" s="21">
        <v>2.60570013691904E-2</v>
      </c>
      <c r="AY11" s="21">
        <v>-0.37434118795674298</v>
      </c>
      <c r="AZ11" s="28">
        <v>43563</v>
      </c>
      <c r="BA11" s="28">
        <v>43920</v>
      </c>
      <c r="BB11"/>
      <c r="BC11" s="29">
        <v>7977.4679999999998</v>
      </c>
    </row>
    <row r="12" spans="2:55" x14ac:dyDescent="0.3">
      <c r="B12" s="19" t="s">
        <v>32</v>
      </c>
      <c r="C12" s="20" t="s">
        <v>62</v>
      </c>
      <c r="D12" s="20" t="s">
        <v>90</v>
      </c>
      <c r="E12" s="60">
        <v>427916.998999512</v>
      </c>
      <c r="F12" s="22">
        <v>43924</v>
      </c>
      <c r="G12" s="22" t="s">
        <v>130</v>
      </c>
      <c r="H12" s="63">
        <v>2.3499999999985399</v>
      </c>
      <c r="I12" s="63">
        <v>2.3499999999985399</v>
      </c>
      <c r="J12" s="21">
        <f t="shared" si="0"/>
        <v>1</v>
      </c>
      <c r="K12" s="22">
        <v>43924</v>
      </c>
      <c r="L12" s="63">
        <v>13.612140000000601</v>
      </c>
      <c r="M12" s="63">
        <v>95.818279130578006</v>
      </c>
      <c r="N12" s="21">
        <f t="shared" si="13"/>
        <v>0.14206203788580279</v>
      </c>
      <c r="O12" s="23">
        <v>4</v>
      </c>
      <c r="P12" s="23">
        <v>1.4347826086959701</v>
      </c>
      <c r="Q12" s="21">
        <f t="shared" si="1"/>
        <v>2.7878787878781703</v>
      </c>
      <c r="R12"/>
      <c r="S12" s="24">
        <v>2.1739130434070799E-2</v>
      </c>
      <c r="T12" s="24">
        <f t="shared" si="2"/>
        <v>3.1241206675076648E-2</v>
      </c>
      <c r="U12" s="24">
        <v>9.8130841121019302E-2</v>
      </c>
      <c r="V12" s="24">
        <f t="shared" si="3"/>
        <v>0.13779279864866112</v>
      </c>
      <c r="W12" s="24">
        <v>5.5320324379863499E-2</v>
      </c>
      <c r="X12" s="24">
        <f t="shared" si="4"/>
        <v>0.22276262360639551</v>
      </c>
      <c r="Y12" s="24">
        <v>-8.4388185659918201E-3</v>
      </c>
      <c r="Z12" s="24">
        <f t="shared" si="5"/>
        <v>0.13506068002614519</v>
      </c>
      <c r="AA12" s="24">
        <v>5.5320324379863499E-2</v>
      </c>
      <c r="AB12" s="24">
        <f t="shared" si="6"/>
        <v>0.2202417903482275</v>
      </c>
      <c r="AC12" s="24">
        <v>-4.4811920424763202E-2</v>
      </c>
      <c r="AD12" s="24">
        <f t="shared" si="7"/>
        <v>2.7440085602429498E-2</v>
      </c>
      <c r="AE12" s="24">
        <v>-0.18261580550461101</v>
      </c>
      <c r="AF12" s="24">
        <f t="shared" si="8"/>
        <v>-0.42185663768759701</v>
      </c>
      <c r="AG12" s="24">
        <v>-0.24273817332519701</v>
      </c>
      <c r="AH12" s="24">
        <f t="shared" si="9"/>
        <v>-0.58647548554698004</v>
      </c>
      <c r="AI12" s="24">
        <v>-0.237800229112618</v>
      </c>
      <c r="AJ12" s="24">
        <f t="shared" si="10"/>
        <v>-0.46791544933250401</v>
      </c>
      <c r="AK12" s="24">
        <v>-0.28280567549983998</v>
      </c>
      <c r="AL12" s="24">
        <f t="shared" si="11"/>
        <v>-0.56489172251807795</v>
      </c>
      <c r="AM12" s="24">
        <v>-0.27034796578489501</v>
      </c>
      <c r="AN12" s="24" t="e">
        <f t="shared" si="12"/>
        <v>#NUM!</v>
      </c>
      <c r="AO12" s="25"/>
      <c r="AP12"/>
      <c r="AQ12" s="21">
        <v>5.5045871558831998E-2</v>
      </c>
      <c r="AR12" s="21">
        <v>-5.2000000000625698E-2</v>
      </c>
      <c r="AS12" s="21">
        <v>9.8130841121019302E-2</v>
      </c>
      <c r="AT12" s="21">
        <v>-9.9616858238732703E-2</v>
      </c>
      <c r="AU12" s="26">
        <v>5</v>
      </c>
      <c r="AV12" s="26">
        <v>7</v>
      </c>
      <c r="AW12" s="27"/>
      <c r="AX12" s="21"/>
      <c r="AY12" s="21">
        <v>-0.304991729856119</v>
      </c>
      <c r="AZ12" s="28">
        <v>43560</v>
      </c>
      <c r="BA12" s="28">
        <v>43808</v>
      </c>
      <c r="BB12"/>
      <c r="BC12" s="29">
        <v>2003.1859999999999</v>
      </c>
    </row>
    <row r="13" spans="2:55" x14ac:dyDescent="0.3">
      <c r="B13" s="19" t="s">
        <v>33</v>
      </c>
      <c r="C13" s="20" t="s">
        <v>63</v>
      </c>
      <c r="D13" s="20" t="s">
        <v>91</v>
      </c>
      <c r="E13" s="60"/>
      <c r="F13" s="22">
        <v>43924</v>
      </c>
      <c r="G13" s="22" t="s">
        <v>129</v>
      </c>
      <c r="H13" s="63">
        <v>6.9599999999991304</v>
      </c>
      <c r="I13" s="63">
        <v>11.1100000000006</v>
      </c>
      <c r="J13" s="21">
        <f t="shared" si="0"/>
        <v>0.62646264626451442</v>
      </c>
      <c r="K13" s="22">
        <v>43895</v>
      </c>
      <c r="L13" s="63">
        <v>36.900279999971403</v>
      </c>
      <c r="M13" s="63">
        <v>423.94240652179701</v>
      </c>
      <c r="N13" s="21">
        <f t="shared" si="13"/>
        <v>8.7040785333830889E-2</v>
      </c>
      <c r="O13" s="23">
        <v>5</v>
      </c>
      <c r="P13" s="23">
        <v>19.913043478271</v>
      </c>
      <c r="Q13" s="21">
        <f t="shared" si="1"/>
        <v>0.2510917030566408</v>
      </c>
      <c r="R13"/>
      <c r="S13" s="24">
        <v>-2.65734265740321E-2</v>
      </c>
      <c r="T13" s="24">
        <f t="shared" si="2"/>
        <v>-1.7071350333026251E-2</v>
      </c>
      <c r="U13" s="24">
        <v>-4.9180327869180501E-2</v>
      </c>
      <c r="V13" s="24">
        <f t="shared" si="3"/>
        <v>-9.5183703415386983E-3</v>
      </c>
      <c r="W13" s="24">
        <v>-0.545098039216246</v>
      </c>
      <c r="X13" s="24">
        <f t="shared" si="4"/>
        <v>-0.37765573998971402</v>
      </c>
      <c r="Y13" s="24">
        <v>-0.37690241718897599</v>
      </c>
      <c r="Z13" s="24">
        <f t="shared" si="5"/>
        <v>-0.23340291859683898</v>
      </c>
      <c r="AA13" s="24">
        <v>-0.52328767123341102</v>
      </c>
      <c r="AB13" s="24">
        <f t="shared" si="6"/>
        <v>-0.35836620526504703</v>
      </c>
      <c r="AC13" s="24">
        <v>-0.52220793679589395</v>
      </c>
      <c r="AD13" s="24">
        <f t="shared" si="7"/>
        <v>-0.44995593076870122</v>
      </c>
      <c r="AE13" s="24">
        <v>-0.57901374621549595</v>
      </c>
      <c r="AF13" s="24">
        <f t="shared" si="8"/>
        <v>-0.81825457839848192</v>
      </c>
      <c r="AG13" s="24">
        <v>-0.54676311467774197</v>
      </c>
      <c r="AH13" s="24">
        <f t="shared" si="9"/>
        <v>-0.89050042689952491</v>
      </c>
      <c r="AI13" s="24">
        <v>-0.41791014577320301</v>
      </c>
      <c r="AJ13" s="24">
        <f t="shared" si="10"/>
        <v>-0.64802536599308902</v>
      </c>
      <c r="AK13" s="24">
        <v>-5.2028659221832599E-2</v>
      </c>
      <c r="AL13" s="24">
        <f t="shared" si="11"/>
        <v>-0.33411470624007056</v>
      </c>
      <c r="AM13" s="24">
        <v>-0.312148331475328</v>
      </c>
      <c r="AN13" s="24" t="e">
        <f t="shared" si="12"/>
        <v>#NUM!</v>
      </c>
      <c r="AO13" s="25"/>
      <c r="AP13"/>
      <c r="AQ13" s="21">
        <v>0.2109375</v>
      </c>
      <c r="AR13" s="21">
        <v>-0.230769230769656</v>
      </c>
      <c r="AS13" s="21">
        <v>0.105890138978866</v>
      </c>
      <c r="AT13" s="21">
        <v>-0.34875444839883102</v>
      </c>
      <c r="AU13" s="26">
        <v>2</v>
      </c>
      <c r="AV13" s="26">
        <v>9</v>
      </c>
      <c r="AW13" s="27"/>
      <c r="AX13" s="21"/>
      <c r="AY13" s="21">
        <v>-0.65313363468507302</v>
      </c>
      <c r="AZ13" s="28">
        <v>43670</v>
      </c>
      <c r="BA13" s="28">
        <v>43903</v>
      </c>
      <c r="BB13"/>
      <c r="BC13" s="29">
        <v>2125.7310000000002</v>
      </c>
    </row>
    <row r="14" spans="2:55" x14ac:dyDescent="0.3">
      <c r="B14" s="19" t="s">
        <v>34</v>
      </c>
      <c r="C14" s="20" t="s">
        <v>64</v>
      </c>
      <c r="D14" s="20" t="s">
        <v>92</v>
      </c>
      <c r="E14" s="60">
        <v>185316.01</v>
      </c>
      <c r="F14" s="22">
        <v>43924</v>
      </c>
      <c r="G14" s="22" t="s">
        <v>130</v>
      </c>
      <c r="H14" s="63">
        <v>2.2000000000007298</v>
      </c>
      <c r="I14" s="63">
        <v>2.9500000000007298</v>
      </c>
      <c r="J14" s="21">
        <f t="shared" si="0"/>
        <v>0.74576271186446963</v>
      </c>
      <c r="K14" s="22">
        <v>43894</v>
      </c>
      <c r="L14" s="63">
        <v>17.558199999988101</v>
      </c>
      <c r="M14" s="63">
        <v>64.616606086969398</v>
      </c>
      <c r="N14" s="21">
        <f t="shared" si="13"/>
        <v>0.27172891092973844</v>
      </c>
      <c r="O14" s="23">
        <v>3</v>
      </c>
      <c r="P14" s="23">
        <v>5.6086956521758102</v>
      </c>
      <c r="Q14" s="21">
        <f t="shared" si="1"/>
        <v>0.53488372093005165</v>
      </c>
      <c r="R14"/>
      <c r="S14" s="24">
        <v>-3.93013100438111E-2</v>
      </c>
      <c r="T14" s="24">
        <f t="shared" si="2"/>
        <v>-2.9799233802805247E-2</v>
      </c>
      <c r="U14" s="24">
        <v>-3.93013100438111E-2</v>
      </c>
      <c r="V14" s="24">
        <f t="shared" si="3"/>
        <v>3.6064748383070333E-4</v>
      </c>
      <c r="W14" s="24">
        <v>-0.27392739273898797</v>
      </c>
      <c r="X14" s="24">
        <f t="shared" si="4"/>
        <v>-0.10648509351245597</v>
      </c>
      <c r="Y14" s="24">
        <v>-0.23344947735138699</v>
      </c>
      <c r="Z14" s="24">
        <f t="shared" si="5"/>
        <v>-8.9949978759249982E-2</v>
      </c>
      <c r="AA14" s="24">
        <v>-0.30158730158757002</v>
      </c>
      <c r="AB14" s="24">
        <f t="shared" si="6"/>
        <v>-0.13666583561920603</v>
      </c>
      <c r="AC14" s="24">
        <v>-0.30158730158757002</v>
      </c>
      <c r="AD14" s="24">
        <f t="shared" si="7"/>
        <v>-0.22933529556037732</v>
      </c>
      <c r="AE14" s="24">
        <v>-0.44650093627686099</v>
      </c>
      <c r="AF14" s="24">
        <f t="shared" si="8"/>
        <v>-0.68574176845984702</v>
      </c>
      <c r="AG14" s="24">
        <v>-0.59293679859547399</v>
      </c>
      <c r="AH14" s="24">
        <f t="shared" si="9"/>
        <v>-0.93667411081725693</v>
      </c>
      <c r="AI14" s="24">
        <v>-0.65771973823546404</v>
      </c>
      <c r="AJ14" s="24">
        <f t="shared" si="10"/>
        <v>-0.88783495845534999</v>
      </c>
      <c r="AK14" s="24">
        <v>-0.61323779465688899</v>
      </c>
      <c r="AL14" s="24">
        <f t="shared" si="11"/>
        <v>-0.89532384167512702</v>
      </c>
      <c r="AM14" s="24">
        <v>-0.52041486537491399</v>
      </c>
      <c r="AN14" s="24" t="e">
        <f t="shared" si="12"/>
        <v>#NUM!</v>
      </c>
      <c r="AO14" s="25">
        <v>32.933781262429001</v>
      </c>
      <c r="AP14"/>
      <c r="AQ14" s="21">
        <v>7.3529411765775904E-2</v>
      </c>
      <c r="AR14" s="21">
        <v>-8.3333333334012397E-2</v>
      </c>
      <c r="AS14" s="21">
        <v>0.16538461538409999</v>
      </c>
      <c r="AT14" s="21">
        <v>-0.202090592333698</v>
      </c>
      <c r="AU14" s="26">
        <v>3</v>
      </c>
      <c r="AV14" s="26">
        <v>8</v>
      </c>
      <c r="AW14" s="27">
        <v>-1.1025816763612999</v>
      </c>
      <c r="AX14" s="21">
        <v>3.3855697503422599E-2</v>
      </c>
      <c r="AY14" s="21">
        <v>-0.47298083466594099</v>
      </c>
      <c r="AZ14" s="28">
        <v>43559</v>
      </c>
      <c r="BA14" s="28">
        <v>43910</v>
      </c>
      <c r="BB14"/>
      <c r="BC14" s="29">
        <v>716.745</v>
      </c>
    </row>
    <row r="15" spans="2:55" x14ac:dyDescent="0.3">
      <c r="B15" s="19" t="s">
        <v>35</v>
      </c>
      <c r="C15" s="20" t="s">
        <v>65</v>
      </c>
      <c r="D15" s="20" t="s">
        <v>93</v>
      </c>
      <c r="E15" s="60">
        <v>1959336.8021699199</v>
      </c>
      <c r="F15" s="22">
        <v>43924</v>
      </c>
      <c r="G15" s="22" t="s">
        <v>130</v>
      </c>
      <c r="H15" s="63">
        <v>4.5899999999965102</v>
      </c>
      <c r="I15" s="63">
        <v>6.0999999999985404</v>
      </c>
      <c r="J15" s="21">
        <f t="shared" si="0"/>
        <v>0.75245901639305057</v>
      </c>
      <c r="K15" s="22">
        <v>43895</v>
      </c>
      <c r="L15" s="63">
        <v>163.41249999999999</v>
      </c>
      <c r="M15" s="63">
        <v>484.03998391342202</v>
      </c>
      <c r="N15" s="21">
        <f t="shared" si="13"/>
        <v>0.33760124252303264</v>
      </c>
      <c r="O15" s="23">
        <v>5</v>
      </c>
      <c r="P15" s="23">
        <v>5.0869565217362798</v>
      </c>
      <c r="Q15" s="21">
        <f t="shared" si="1"/>
        <v>0.98290598290653375</v>
      </c>
      <c r="R15"/>
      <c r="S15" s="24">
        <v>-3.3684210527098898E-2</v>
      </c>
      <c r="T15" s="24">
        <f t="shared" si="2"/>
        <v>-2.4182134286093046E-2</v>
      </c>
      <c r="U15" s="24">
        <v>-4.3750000001673499E-2</v>
      </c>
      <c r="V15" s="24">
        <f t="shared" si="3"/>
        <v>-4.0880424740316959E-3</v>
      </c>
      <c r="W15" s="24">
        <v>-0.253658536586154</v>
      </c>
      <c r="X15" s="24">
        <f t="shared" si="4"/>
        <v>-8.6216237359622E-2</v>
      </c>
      <c r="Y15" s="24">
        <v>-0.24754098360688701</v>
      </c>
      <c r="Z15" s="24">
        <f t="shared" si="5"/>
        <v>-0.10404148501475</v>
      </c>
      <c r="AA15" s="24">
        <v>-0.24506578947417401</v>
      </c>
      <c r="AB15" s="24">
        <f t="shared" si="6"/>
        <v>-8.0144323505810022E-2</v>
      </c>
      <c r="AC15" s="24">
        <v>-0.154160668012046</v>
      </c>
      <c r="AD15" s="24">
        <f t="shared" si="7"/>
        <v>-8.1908661984853304E-2</v>
      </c>
      <c r="AE15" s="24">
        <v>-0.25405273635900799</v>
      </c>
      <c r="AF15" s="24">
        <f t="shared" si="8"/>
        <v>-0.49329356854199402</v>
      </c>
      <c r="AG15" s="24">
        <v>-0.358213318758062</v>
      </c>
      <c r="AH15" s="24">
        <f t="shared" si="9"/>
        <v>-0.701950630979845</v>
      </c>
      <c r="AI15" s="24">
        <v>-0.26551203464623502</v>
      </c>
      <c r="AJ15" s="24">
        <f t="shared" si="10"/>
        <v>-0.49562725486612103</v>
      </c>
      <c r="AK15" s="24">
        <v>9.8033297739748407E-2</v>
      </c>
      <c r="AL15" s="24">
        <f t="shared" si="11"/>
        <v>-0.18405274927848958</v>
      </c>
      <c r="AM15" s="24">
        <v>0.258163153659552</v>
      </c>
      <c r="AN15" s="24" t="e">
        <f t="shared" si="12"/>
        <v>#NUM!</v>
      </c>
      <c r="AO15" s="25">
        <v>22.460903373197699</v>
      </c>
      <c r="AP15"/>
      <c r="AQ15" s="21">
        <v>7.8991596639752998E-2</v>
      </c>
      <c r="AR15" s="21">
        <v>-3.8596491226599E-2</v>
      </c>
      <c r="AS15" s="21">
        <v>0.139966273187456</v>
      </c>
      <c r="AT15" s="21">
        <v>-0.17948717948631401</v>
      </c>
      <c r="AU15" s="26">
        <v>4</v>
      </c>
      <c r="AV15" s="26">
        <v>8</v>
      </c>
      <c r="AW15" s="27">
        <v>-1.2773414367820799</v>
      </c>
      <c r="AX15" s="21">
        <v>2.3350334657734499E-2</v>
      </c>
      <c r="AY15" s="21">
        <v>-0.28053607116395102</v>
      </c>
      <c r="AZ15" s="28">
        <v>43768</v>
      </c>
      <c r="BA15" s="28">
        <v>43924</v>
      </c>
      <c r="BB15"/>
      <c r="BC15" s="29">
        <v>2394.694</v>
      </c>
    </row>
    <row r="16" spans="2:55" x14ac:dyDescent="0.3">
      <c r="B16" s="19" t="s">
        <v>36</v>
      </c>
      <c r="C16" s="20" t="s">
        <v>66</v>
      </c>
      <c r="D16" s="20" t="s">
        <v>94</v>
      </c>
      <c r="E16" s="60">
        <v>849501.49320117198</v>
      </c>
      <c r="F16" s="22">
        <v>43924</v>
      </c>
      <c r="G16" s="22" t="s">
        <v>130</v>
      </c>
      <c r="H16" s="63">
        <v>0.61999999999989097</v>
      </c>
      <c r="I16" s="63">
        <v>0.85000000000036402</v>
      </c>
      <c r="J16" s="21">
        <f t="shared" si="0"/>
        <v>0.72941176470544167</v>
      </c>
      <c r="K16" s="22">
        <v>43900</v>
      </c>
      <c r="L16" s="63">
        <v>21.671400000005999</v>
      </c>
      <c r="M16" s="63">
        <v>154.705794347763</v>
      </c>
      <c r="N16" s="21">
        <f t="shared" si="13"/>
        <v>0.14008137246166022</v>
      </c>
      <c r="O16" s="23">
        <v>3</v>
      </c>
      <c r="P16" s="23">
        <v>12.6086956521758</v>
      </c>
      <c r="Q16" s="21">
        <f t="shared" si="1"/>
        <v>0.23793103448272301</v>
      </c>
      <c r="R16"/>
      <c r="S16" s="24">
        <v>0</v>
      </c>
      <c r="T16" s="24">
        <f t="shared" si="2"/>
        <v>9.5020762410058506E-3</v>
      </c>
      <c r="U16" s="24">
        <v>3.3333333332848297E-2</v>
      </c>
      <c r="V16" s="24">
        <f t="shared" si="3"/>
        <v>7.29952908604901E-2</v>
      </c>
      <c r="W16" s="24">
        <v>-0.31868131868133798</v>
      </c>
      <c r="X16" s="24">
        <f t="shared" si="4"/>
        <v>-0.15123901945480597</v>
      </c>
      <c r="Y16" s="24">
        <v>-0.27058823529485398</v>
      </c>
      <c r="Z16" s="24">
        <f t="shared" si="5"/>
        <v>-0.12708873670271698</v>
      </c>
      <c r="AA16" s="24">
        <v>-0.30337078651704402</v>
      </c>
      <c r="AB16" s="24">
        <f t="shared" si="6"/>
        <v>-0.13844932054868003</v>
      </c>
      <c r="AC16" s="24">
        <v>-3.1211756651828199E-2</v>
      </c>
      <c r="AD16" s="24">
        <f t="shared" si="7"/>
        <v>4.1040249375364504E-2</v>
      </c>
      <c r="AE16" s="24">
        <v>-0.14702291214140101</v>
      </c>
      <c r="AF16" s="24">
        <f t="shared" si="8"/>
        <v>-0.38626374432438704</v>
      </c>
      <c r="AG16" s="24">
        <v>-4.6247745389337097E-2</v>
      </c>
      <c r="AH16" s="24">
        <f t="shared" si="9"/>
        <v>-0.38998505761112012</v>
      </c>
      <c r="AI16" s="24">
        <v>0.23820503718889099</v>
      </c>
      <c r="AJ16" s="24">
        <f t="shared" si="10"/>
        <v>8.089816969004987E-3</v>
      </c>
      <c r="AK16" s="24">
        <v>0.76841901237145105</v>
      </c>
      <c r="AL16" s="24">
        <f t="shared" si="11"/>
        <v>0.48633296535321308</v>
      </c>
      <c r="AM16" s="24">
        <v>1.2338040258979901</v>
      </c>
      <c r="AN16" s="24" t="e">
        <f t="shared" si="12"/>
        <v>#NUM!</v>
      </c>
      <c r="AO16" s="25">
        <v>30.1455266196281</v>
      </c>
      <c r="AP16"/>
      <c r="AQ16" s="21">
        <v>5.6338028169193401E-2</v>
      </c>
      <c r="AR16" s="21">
        <v>-8.2191780821594895E-2</v>
      </c>
      <c r="AS16" s="21">
        <v>0.194029850747029</v>
      </c>
      <c r="AT16" s="21">
        <v>-0.302325581395125</v>
      </c>
      <c r="AU16" s="26">
        <v>7</v>
      </c>
      <c r="AV16" s="26">
        <v>4</v>
      </c>
      <c r="AW16" s="27">
        <v>-0.35187981906074101</v>
      </c>
      <c r="AX16" s="21">
        <v>3.0912922250936399E-2</v>
      </c>
      <c r="AY16" s="21">
        <v>-0.36170212765864601</v>
      </c>
      <c r="AZ16" s="28">
        <v>43823</v>
      </c>
      <c r="BA16" s="28">
        <v>43917</v>
      </c>
      <c r="BB16"/>
      <c r="BC16" s="29">
        <v>7213.6639999999998</v>
      </c>
    </row>
    <row r="17" spans="2:55" x14ac:dyDescent="0.3">
      <c r="B17" s="19" t="s">
        <v>37</v>
      </c>
      <c r="C17" s="20" t="s">
        <v>67</v>
      </c>
      <c r="D17" s="20" t="s">
        <v>95</v>
      </c>
      <c r="E17" s="60">
        <v>12316892.3685</v>
      </c>
      <c r="F17" s="22">
        <v>43924</v>
      </c>
      <c r="G17" s="22" t="s">
        <v>129</v>
      </c>
      <c r="H17" s="63">
        <v>130.5</v>
      </c>
      <c r="I17" s="63">
        <v>198.08000000007499</v>
      </c>
      <c r="J17" s="21">
        <f t="shared" si="0"/>
        <v>0.65882471728569569</v>
      </c>
      <c r="K17" s="22">
        <v>43894</v>
      </c>
      <c r="L17" s="63">
        <v>651.28889999961802</v>
      </c>
      <c r="M17" s="63">
        <v>3114.0551395683301</v>
      </c>
      <c r="N17" s="21">
        <f t="shared" si="13"/>
        <v>0.20914494792468563</v>
      </c>
      <c r="O17" s="23">
        <v>37</v>
      </c>
      <c r="P17" s="23">
        <v>36.521739130432302</v>
      </c>
      <c r="Q17" s="21">
        <f t="shared" si="1"/>
        <v>1.0130952380953069</v>
      </c>
      <c r="R17"/>
      <c r="S17" s="24">
        <v>-3.72556252305003E-2</v>
      </c>
      <c r="T17" s="24">
        <f t="shared" si="2"/>
        <v>-2.7753548989494448E-2</v>
      </c>
      <c r="U17" s="24">
        <v>-9.0592334494431298E-2</v>
      </c>
      <c r="V17" s="24">
        <f t="shared" si="3"/>
        <v>-5.0930376966789495E-2</v>
      </c>
      <c r="W17" s="24">
        <v>-0.38640210645098699</v>
      </c>
      <c r="X17" s="24">
        <f t="shared" si="4"/>
        <v>-0.21895980722445499</v>
      </c>
      <c r="Y17" s="24">
        <v>-0.30381435049377598</v>
      </c>
      <c r="Z17" s="24">
        <f t="shared" si="5"/>
        <v>-0.16031485190163897</v>
      </c>
      <c r="AA17" s="24">
        <v>-0.398617511520861</v>
      </c>
      <c r="AB17" s="24">
        <f t="shared" si="6"/>
        <v>-0.23369604555249701</v>
      </c>
      <c r="AC17" s="24">
        <v>-0.350624533860246</v>
      </c>
      <c r="AD17" s="24">
        <f t="shared" si="7"/>
        <v>-0.27837252783305333</v>
      </c>
      <c r="AE17" s="24">
        <v>-0.44360249720746697</v>
      </c>
      <c r="AF17" s="24">
        <f t="shared" si="8"/>
        <v>-0.682843329390453</v>
      </c>
      <c r="AG17" s="24">
        <v>-0.40692450968897897</v>
      </c>
      <c r="AH17" s="24">
        <f t="shared" si="9"/>
        <v>-0.75066182191076192</v>
      </c>
      <c r="AI17" s="24">
        <v>-5.72307433540118E-2</v>
      </c>
      <c r="AJ17" s="24">
        <f t="shared" si="10"/>
        <v>-0.2873459635738978</v>
      </c>
      <c r="AK17" s="24">
        <v>0.22072036230936601</v>
      </c>
      <c r="AL17" s="24">
        <f t="shared" si="11"/>
        <v>-6.1365684708871965E-2</v>
      </c>
      <c r="AM17" s="24">
        <v>8.3755535859381794E-2</v>
      </c>
      <c r="AN17" s="24" t="e">
        <f t="shared" si="12"/>
        <v>#NUM!</v>
      </c>
      <c r="AO17" s="25">
        <v>38.243874060921399</v>
      </c>
      <c r="AP17"/>
      <c r="AQ17" s="21">
        <v>0.145695364239218</v>
      </c>
      <c r="AR17" s="21">
        <v>-0.13872832369903301</v>
      </c>
      <c r="AS17" s="21">
        <v>3.6509229215880602E-2</v>
      </c>
      <c r="AT17" s="21">
        <v>-0.20805739514355101</v>
      </c>
      <c r="AU17" s="26">
        <v>4</v>
      </c>
      <c r="AV17" s="26">
        <v>8</v>
      </c>
      <c r="AW17" s="27">
        <v>-0.89844801125673301</v>
      </c>
      <c r="AX17" s="21">
        <v>3.9062327413194001E-2</v>
      </c>
      <c r="AY17" s="21">
        <v>-0.47196190865594001</v>
      </c>
      <c r="AZ17" s="28">
        <v>43560</v>
      </c>
      <c r="BA17" s="28">
        <v>43913</v>
      </c>
      <c r="BB17"/>
      <c r="BC17" s="29">
        <v>726.59799999999996</v>
      </c>
    </row>
    <row r="18" spans="2:55" x14ac:dyDescent="0.3">
      <c r="B18" s="19" t="s">
        <v>38</v>
      </c>
      <c r="C18" s="20" t="s">
        <v>68</v>
      </c>
      <c r="D18" s="20" t="s">
        <v>96</v>
      </c>
      <c r="E18" s="60">
        <v>3607886.0350000001</v>
      </c>
      <c r="F18" s="22">
        <v>43924</v>
      </c>
      <c r="G18" s="22" t="s">
        <v>130</v>
      </c>
      <c r="H18" s="63">
        <v>5.6500000000014596</v>
      </c>
      <c r="I18" s="63">
        <v>6.7900000000008696</v>
      </c>
      <c r="J18" s="21">
        <f t="shared" si="0"/>
        <v>0.8321060382917137</v>
      </c>
      <c r="K18" s="22">
        <v>43895</v>
      </c>
      <c r="L18" s="63">
        <v>204.96557999992399</v>
      </c>
      <c r="M18" s="63">
        <v>73.437427391409898</v>
      </c>
      <c r="N18" s="21">
        <f t="shared" si="13"/>
        <v>2.7910234233491025</v>
      </c>
      <c r="O18" s="23">
        <v>2</v>
      </c>
      <c r="P18" s="23">
        <v>0.95652173913003902</v>
      </c>
      <c r="Q18" s="21">
        <f t="shared" si="1"/>
        <v>2.0909090909099559</v>
      </c>
      <c r="R18"/>
      <c r="S18" s="24">
        <v>-3.4188034187536701E-2</v>
      </c>
      <c r="T18" s="24">
        <f t="shared" si="2"/>
        <v>-2.4685957946530848E-2</v>
      </c>
      <c r="U18" s="24">
        <v>-5.5183946488832597E-2</v>
      </c>
      <c r="V18" s="24">
        <f t="shared" si="3"/>
        <v>-1.5521988961190794E-2</v>
      </c>
      <c r="W18" s="24">
        <v>-0.231292517006223</v>
      </c>
      <c r="X18" s="24">
        <f t="shared" si="4"/>
        <v>-6.3850217779690993E-2</v>
      </c>
      <c r="Y18" s="24">
        <v>-0.15037593984932801</v>
      </c>
      <c r="Z18" s="24">
        <f t="shared" si="5"/>
        <v>-6.8764412571910016E-3</v>
      </c>
      <c r="AA18" s="24">
        <v>-0.209790209790226</v>
      </c>
      <c r="AB18" s="24">
        <f t="shared" si="6"/>
        <v>-4.4868743821862012E-2</v>
      </c>
      <c r="AC18" s="24">
        <v>-0.12558583984631699</v>
      </c>
      <c r="AD18" s="24">
        <f t="shared" si="7"/>
        <v>-5.3333833819124293E-2</v>
      </c>
      <c r="AE18" s="24">
        <v>6.8642181915492997E-2</v>
      </c>
      <c r="AF18" s="24">
        <f t="shared" si="8"/>
        <v>-0.17059865026749299</v>
      </c>
      <c r="AG18" s="24">
        <v>6.6860114075097996E-2</v>
      </c>
      <c r="AH18" s="24">
        <f t="shared" si="9"/>
        <v>-0.27687719814668499</v>
      </c>
      <c r="AI18" s="24">
        <v>4.8922642745310399E-2</v>
      </c>
      <c r="AJ18" s="24">
        <f t="shared" si="10"/>
        <v>-0.18119257747457562</v>
      </c>
      <c r="AK18" s="24">
        <v>0.20090364056523</v>
      </c>
      <c r="AL18" s="24">
        <f t="shared" si="11"/>
        <v>-8.1182406453007977E-2</v>
      </c>
      <c r="AM18" s="24">
        <v>0.26037498360528799</v>
      </c>
      <c r="AN18" s="24" t="e">
        <f t="shared" si="12"/>
        <v>#NUM!</v>
      </c>
      <c r="AO18" s="25"/>
      <c r="AP18"/>
      <c r="AQ18" s="21">
        <v>3.5211267606428003E-2</v>
      </c>
      <c r="AR18" s="21">
        <v>-3.5714285714675498E-2</v>
      </c>
      <c r="AS18" s="21">
        <v>0.15241635687751101</v>
      </c>
      <c r="AT18" s="21">
        <v>-8.9802130897587595E-2</v>
      </c>
      <c r="AU18" s="26">
        <v>5</v>
      </c>
      <c r="AV18" s="26">
        <v>6</v>
      </c>
      <c r="AW18" s="27"/>
      <c r="AX18" s="21"/>
      <c r="AY18" s="21">
        <v>-0.23129251700651399</v>
      </c>
      <c r="AZ18" s="28">
        <v>43822</v>
      </c>
      <c r="BA18" s="28">
        <v>43924</v>
      </c>
      <c r="BB18"/>
      <c r="BC18" s="29">
        <v>357.68400000000003</v>
      </c>
    </row>
    <row r="19" spans="2:55" x14ac:dyDescent="0.3">
      <c r="B19" s="19" t="s">
        <v>39</v>
      </c>
      <c r="C19" s="20" t="s">
        <v>69</v>
      </c>
      <c r="D19" s="20" t="s">
        <v>97</v>
      </c>
      <c r="E19" s="60">
        <v>5677502.8799999999</v>
      </c>
      <c r="F19" s="22">
        <v>43922</v>
      </c>
      <c r="G19" s="22" t="s">
        <v>130</v>
      </c>
      <c r="H19" s="63"/>
      <c r="I19" s="63">
        <v>2.2200000000011602</v>
      </c>
      <c r="J19" s="21">
        <f t="shared" si="0"/>
        <v>0</v>
      </c>
      <c r="K19" s="22">
        <v>43894</v>
      </c>
      <c r="L19" s="63">
        <v>0</v>
      </c>
      <c r="M19" s="63">
        <v>40.6990978260636</v>
      </c>
      <c r="N19" s="21">
        <f t="shared" si="13"/>
        <v>0</v>
      </c>
      <c r="O19" s="23">
        <v>0</v>
      </c>
      <c r="P19" s="23">
        <v>1.08695652173992</v>
      </c>
      <c r="Q19" s="21">
        <f t="shared" si="1"/>
        <v>0</v>
      </c>
      <c r="R19"/>
      <c r="S19" s="24"/>
      <c r="T19" s="24" t="str">
        <f t="shared" si="2"/>
        <v/>
      </c>
      <c r="U19" s="24"/>
      <c r="V19" s="24" t="str">
        <f t="shared" si="3"/>
        <v/>
      </c>
      <c r="W19" s="24">
        <v>-0.13043478260806299</v>
      </c>
      <c r="X19" s="24">
        <f t="shared" si="4"/>
        <v>3.7007516618469016E-2</v>
      </c>
      <c r="Y19" s="24">
        <v>-9.9099099099548796E-2</v>
      </c>
      <c r="Z19" s="24">
        <f t="shared" si="5"/>
        <v>4.4400399492588213E-2</v>
      </c>
      <c r="AA19" s="24">
        <v>-0.13043478260806299</v>
      </c>
      <c r="AB19" s="24">
        <f t="shared" si="6"/>
        <v>3.4486683360301001E-2</v>
      </c>
      <c r="AC19" s="24">
        <v>-0.18253025741607401</v>
      </c>
      <c r="AD19" s="24">
        <f t="shared" si="7"/>
        <v>-0.11027825138888131</v>
      </c>
      <c r="AE19" s="24">
        <v>-8.5534896675235395E-2</v>
      </c>
      <c r="AF19" s="24">
        <f t="shared" si="8"/>
        <v>-0.32477572885822137</v>
      </c>
      <c r="AG19" s="24">
        <v>0.210456924060127</v>
      </c>
      <c r="AH19" s="24">
        <f t="shared" si="9"/>
        <v>-0.13328038816165599</v>
      </c>
      <c r="AI19" s="24">
        <v>-1.6760396883910299E-2</v>
      </c>
      <c r="AJ19" s="24">
        <f t="shared" si="10"/>
        <v>-0.2468756171037963</v>
      </c>
      <c r="AK19" s="24">
        <v>2.16004395206255E-2</v>
      </c>
      <c r="AL19" s="24">
        <f t="shared" si="11"/>
        <v>-0.26048560749761246</v>
      </c>
      <c r="AM19" s="24">
        <v>-0.189283295510977</v>
      </c>
      <c r="AN19" s="24" t="e">
        <f t="shared" si="12"/>
        <v>#NUM!</v>
      </c>
      <c r="AO19" s="25"/>
      <c r="AP19"/>
      <c r="AQ19" s="21">
        <v>2.8455284553274399E-2</v>
      </c>
      <c r="AR19" s="21">
        <v>-3.1007751938886899E-2</v>
      </c>
      <c r="AS19" s="21">
        <v>4.6808510638584301E-2</v>
      </c>
      <c r="AT19" s="21">
        <v>-7.6576576577281202E-2</v>
      </c>
      <c r="AU19" s="26">
        <v>4</v>
      </c>
      <c r="AV19" s="26">
        <v>8</v>
      </c>
      <c r="AW19" s="27"/>
      <c r="AX19" s="21"/>
      <c r="AY19" s="21">
        <v>-0.21468852297577501</v>
      </c>
      <c r="AZ19" s="28">
        <v>43662</v>
      </c>
      <c r="BA19" s="28">
        <v>43922</v>
      </c>
      <c r="BB19"/>
      <c r="BC19" s="29">
        <v>627.55899999999997</v>
      </c>
    </row>
    <row r="20" spans="2:55" x14ac:dyDescent="0.3">
      <c r="B20" s="19" t="s">
        <v>40</v>
      </c>
      <c r="C20" s="20" t="s">
        <v>70</v>
      </c>
      <c r="D20" s="20" t="s">
        <v>98</v>
      </c>
      <c r="E20" s="60">
        <v>3908905.7215</v>
      </c>
      <c r="F20" s="22">
        <v>43923</v>
      </c>
      <c r="G20" s="22" t="s">
        <v>130</v>
      </c>
      <c r="H20" s="63"/>
      <c r="I20" s="63">
        <v>7.5500000000029104</v>
      </c>
      <c r="J20" s="21">
        <f t="shared" si="0"/>
        <v>0</v>
      </c>
      <c r="K20" s="22">
        <v>43896</v>
      </c>
      <c r="L20" s="63">
        <v>0</v>
      </c>
      <c r="M20" s="63">
        <v>12.2159891304523</v>
      </c>
      <c r="N20" s="21">
        <f t="shared" si="13"/>
        <v>0</v>
      </c>
      <c r="O20" s="23">
        <v>0</v>
      </c>
      <c r="P20" s="23">
        <v>0.69565217391300405</v>
      </c>
      <c r="Q20" s="21">
        <f t="shared" si="1"/>
        <v>0</v>
      </c>
      <c r="R20"/>
      <c r="S20" s="24"/>
      <c r="T20" s="24" t="str">
        <f t="shared" si="2"/>
        <v/>
      </c>
      <c r="U20" s="24">
        <v>-2.25563909780249E-2</v>
      </c>
      <c r="V20" s="24">
        <f t="shared" si="3"/>
        <v>1.7105566549616903E-2</v>
      </c>
      <c r="W20" s="24">
        <v>-0.17197452229273</v>
      </c>
      <c r="X20" s="24">
        <f t="shared" si="4"/>
        <v>-4.5322230661979934E-3</v>
      </c>
      <c r="Y20" s="24">
        <v>-0.144736842105049</v>
      </c>
      <c r="Z20" s="24">
        <f t="shared" si="5"/>
        <v>-1.2373435129119925E-3</v>
      </c>
      <c r="AA20" s="24">
        <v>-0.17197452229273</v>
      </c>
      <c r="AB20" s="24">
        <f t="shared" si="6"/>
        <v>-7.0530563243660083E-3</v>
      </c>
      <c r="AC20" s="24">
        <v>-7.0290863151094493E-2</v>
      </c>
      <c r="AD20" s="24">
        <f t="shared" si="7"/>
        <v>1.9611428760982069E-3</v>
      </c>
      <c r="AE20" s="24">
        <v>9.1413910338887905E-2</v>
      </c>
      <c r="AF20" s="24">
        <f t="shared" si="8"/>
        <v>-0.1478269218440981</v>
      </c>
      <c r="AG20" s="24">
        <v>2.4687098575668601E-2</v>
      </c>
      <c r="AH20" s="24">
        <f t="shared" si="9"/>
        <v>-0.31905021364611441</v>
      </c>
      <c r="AI20" s="24">
        <v>-0.105053751362866</v>
      </c>
      <c r="AJ20" s="24">
        <f t="shared" si="10"/>
        <v>-0.335168971582752</v>
      </c>
      <c r="AK20" s="24">
        <v>-0.15563504515375801</v>
      </c>
      <c r="AL20" s="24">
        <f t="shared" si="11"/>
        <v>-0.43772109217199595</v>
      </c>
      <c r="AM20" s="24">
        <v>-0.16079330648965001</v>
      </c>
      <c r="AN20" s="24" t="e">
        <f t="shared" si="12"/>
        <v>#NUM!</v>
      </c>
      <c r="AO20" s="25"/>
      <c r="AP20"/>
      <c r="AQ20" s="21">
        <v>3.42465753419674E-2</v>
      </c>
      <c r="AR20" s="21">
        <v>-4.6511627907457297E-2</v>
      </c>
      <c r="AS20" s="21">
        <v>0.105491329481156</v>
      </c>
      <c r="AT20" s="21">
        <v>-0.125</v>
      </c>
      <c r="AU20" s="26">
        <v>5</v>
      </c>
      <c r="AV20" s="26">
        <v>7</v>
      </c>
      <c r="AW20" s="27"/>
      <c r="AX20" s="21"/>
      <c r="AY20" s="21">
        <v>-0.186483103879727</v>
      </c>
      <c r="AZ20" s="28">
        <v>43839</v>
      </c>
      <c r="BA20" s="28">
        <v>43923</v>
      </c>
      <c r="BB20"/>
      <c r="BC20" s="29">
        <v>56.353000000000002</v>
      </c>
    </row>
    <row r="21" spans="2:55" x14ac:dyDescent="0.3">
      <c r="B21" s="19" t="s">
        <v>41</v>
      </c>
      <c r="C21" s="20" t="s">
        <v>71</v>
      </c>
      <c r="D21" s="20" t="s">
        <v>99</v>
      </c>
      <c r="E21" s="60">
        <v>1141549.1439296899</v>
      </c>
      <c r="F21" s="22">
        <v>43924</v>
      </c>
      <c r="G21" s="22" t="s">
        <v>130</v>
      </c>
      <c r="H21" s="63">
        <v>1.1700000000000701</v>
      </c>
      <c r="I21" s="63">
        <v>2.0999999999985399</v>
      </c>
      <c r="J21" s="21">
        <f t="shared" si="0"/>
        <v>0.55714285714327794</v>
      </c>
      <c r="K21" s="22">
        <v>43894</v>
      </c>
      <c r="L21" s="63">
        <v>1077.1065900001499</v>
      </c>
      <c r="M21" s="63">
        <v>1703.0006956520101</v>
      </c>
      <c r="N21" s="21">
        <f t="shared" si="13"/>
        <v>0.63247571932891633</v>
      </c>
      <c r="O21" s="23">
        <v>60</v>
      </c>
      <c r="P21" s="23">
        <v>40.086956521729</v>
      </c>
      <c r="Q21" s="21">
        <f t="shared" si="1"/>
        <v>1.4967462039049335</v>
      </c>
      <c r="R21"/>
      <c r="S21" s="24">
        <v>0</v>
      </c>
      <c r="T21" s="24">
        <f t="shared" si="2"/>
        <v>9.5020762410058506E-3</v>
      </c>
      <c r="U21" s="24">
        <v>-7.1428571428477902E-2</v>
      </c>
      <c r="V21" s="24">
        <f t="shared" si="3"/>
        <v>-3.1766613900836099E-2</v>
      </c>
      <c r="W21" s="24">
        <v>-0.46575342465716002</v>
      </c>
      <c r="X21" s="24">
        <f t="shared" si="4"/>
        <v>-0.29831112543062799</v>
      </c>
      <c r="Y21" s="24">
        <v>-0.4375</v>
      </c>
      <c r="Z21" s="24">
        <f t="shared" si="5"/>
        <v>-0.29400050140786299</v>
      </c>
      <c r="AA21" s="24">
        <v>-0.460829493086785</v>
      </c>
      <c r="AB21" s="24">
        <f t="shared" si="6"/>
        <v>-0.29590802711842101</v>
      </c>
      <c r="AC21" s="24">
        <v>-0.41259867246146298</v>
      </c>
      <c r="AD21" s="24">
        <f t="shared" si="7"/>
        <v>-0.34034666643427025</v>
      </c>
      <c r="AE21" s="24">
        <v>-0.48132429861172599</v>
      </c>
      <c r="AF21" s="24">
        <f t="shared" si="8"/>
        <v>-0.72056513079471196</v>
      </c>
      <c r="AG21" s="24">
        <v>-0.46010693336313102</v>
      </c>
      <c r="AH21" s="24">
        <f t="shared" si="9"/>
        <v>-0.80384424558491396</v>
      </c>
      <c r="AI21" s="24">
        <v>-0.286551735762332</v>
      </c>
      <c r="AJ21" s="24">
        <f t="shared" si="10"/>
        <v>-0.51666695598221801</v>
      </c>
      <c r="AK21" s="24">
        <v>5.5774104494048501E-2</v>
      </c>
      <c r="AL21" s="24">
        <f t="shared" si="11"/>
        <v>-0.22631194252418946</v>
      </c>
      <c r="AM21" s="24">
        <v>0.13507628578008701</v>
      </c>
      <c r="AN21" s="24" t="e">
        <f t="shared" si="12"/>
        <v>#NUM!</v>
      </c>
      <c r="AO21" s="25">
        <v>28.754343648994102</v>
      </c>
      <c r="AP21"/>
      <c r="AQ21" s="21">
        <v>5.33980582513323E-2</v>
      </c>
      <c r="AR21" s="21">
        <v>-0.13475177305008401</v>
      </c>
      <c r="AS21" s="21">
        <v>6.6784183800336905E-2</v>
      </c>
      <c r="AT21" s="21">
        <v>-0.366834170854418</v>
      </c>
      <c r="AU21" s="26">
        <v>5</v>
      </c>
      <c r="AV21" s="26">
        <v>7</v>
      </c>
      <c r="AW21" s="27">
        <v>-1.70465958980822</v>
      </c>
      <c r="AX21" s="21">
        <v>2.9086161417362699E-2</v>
      </c>
      <c r="AY21" s="21">
        <v>-0.50903227304457699</v>
      </c>
      <c r="AZ21" s="28">
        <v>43593</v>
      </c>
      <c r="BA21" s="28">
        <v>43923</v>
      </c>
      <c r="BB21"/>
      <c r="BC21" s="29">
        <v>32880.701999999997</v>
      </c>
    </row>
    <row r="22" spans="2:55" x14ac:dyDescent="0.3">
      <c r="B22" s="19" t="s">
        <v>42</v>
      </c>
      <c r="C22" s="20" t="s">
        <v>72</v>
      </c>
      <c r="D22" s="20" t="s">
        <v>100</v>
      </c>
      <c r="E22" s="60">
        <v>941671.283400391</v>
      </c>
      <c r="F22" s="22">
        <v>43924</v>
      </c>
      <c r="G22" s="22" t="s">
        <v>130</v>
      </c>
      <c r="H22" s="63">
        <v>1.0799999999999299</v>
      </c>
      <c r="I22" s="63">
        <v>1.75</v>
      </c>
      <c r="J22" s="21">
        <f t="shared" si="0"/>
        <v>0.61714285714281714</v>
      </c>
      <c r="K22" s="22">
        <v>43894</v>
      </c>
      <c r="L22" s="63">
        <v>255.354119999886</v>
      </c>
      <c r="M22" s="63">
        <v>372.10628173971202</v>
      </c>
      <c r="N22" s="21">
        <f t="shared" si="13"/>
        <v>0.68623974528467102</v>
      </c>
      <c r="O22" s="23">
        <v>20</v>
      </c>
      <c r="P22" s="23">
        <v>17.304347826080601</v>
      </c>
      <c r="Q22" s="21">
        <f t="shared" si="1"/>
        <v>1.1557788944727863</v>
      </c>
      <c r="R22"/>
      <c r="S22" s="24">
        <v>-1.81818181818016E-2</v>
      </c>
      <c r="T22" s="24">
        <f t="shared" si="2"/>
        <v>-8.6797419407957498E-3</v>
      </c>
      <c r="U22" s="24">
        <v>-6.8965517240940202E-2</v>
      </c>
      <c r="V22" s="24">
        <f t="shared" si="3"/>
        <v>-2.9303559713298399E-2</v>
      </c>
      <c r="W22" s="24">
        <v>-0.36470588235359203</v>
      </c>
      <c r="X22" s="24">
        <f t="shared" si="4"/>
        <v>-0.19726358312706002</v>
      </c>
      <c r="Y22" s="24">
        <v>-0.38285714285739197</v>
      </c>
      <c r="Z22" s="24">
        <f t="shared" si="5"/>
        <v>-0.23935764426525497</v>
      </c>
      <c r="AA22" s="24">
        <v>-0.36470588235359203</v>
      </c>
      <c r="AB22" s="24">
        <f t="shared" si="6"/>
        <v>-0.19978441638522804</v>
      </c>
      <c r="AC22" s="24">
        <v>-0.27999999999970898</v>
      </c>
      <c r="AD22" s="24">
        <f t="shared" si="7"/>
        <v>-0.20774799397251628</v>
      </c>
      <c r="AE22" s="24">
        <v>-0.54042553191422504</v>
      </c>
      <c r="AF22" s="24">
        <f t="shared" si="8"/>
        <v>-0.77966636409721102</v>
      </c>
      <c r="AG22" s="24">
        <v>-0.34570849620562499</v>
      </c>
      <c r="AH22" s="24">
        <f t="shared" si="9"/>
        <v>-0.68944580842740799</v>
      </c>
      <c r="AI22" s="24">
        <v>-0.45713805362058302</v>
      </c>
      <c r="AJ22" s="24">
        <f t="shared" si="10"/>
        <v>-0.68725327384046908</v>
      </c>
      <c r="AK22" s="24">
        <v>-0.55119373173336506</v>
      </c>
      <c r="AL22" s="24">
        <f t="shared" si="11"/>
        <v>-0.83327977875160308</v>
      </c>
      <c r="AM22" s="24">
        <v>-0.72965370256919404</v>
      </c>
      <c r="AN22" s="24" t="e">
        <f t="shared" si="12"/>
        <v>#NUM!</v>
      </c>
      <c r="AO22" s="25"/>
      <c r="AP22"/>
      <c r="AQ22" s="21">
        <v>0.18604651162779201</v>
      </c>
      <c r="AR22" s="21">
        <v>-0.10457516339825799</v>
      </c>
      <c r="AS22" s="21">
        <v>0.180555555554747</v>
      </c>
      <c r="AT22" s="21">
        <v>-0.30538922155654302</v>
      </c>
      <c r="AU22" s="26">
        <v>2</v>
      </c>
      <c r="AV22" s="26">
        <v>8</v>
      </c>
      <c r="AW22" s="27"/>
      <c r="AX22" s="21"/>
      <c r="AY22" s="21">
        <v>-0.55000000000058202</v>
      </c>
      <c r="AZ22" s="28">
        <v>43563</v>
      </c>
      <c r="BA22" s="28">
        <v>43924</v>
      </c>
      <c r="BB22"/>
      <c r="BC22" s="29">
        <v>7807.3609999999999</v>
      </c>
    </row>
    <row r="23" spans="2:55" x14ac:dyDescent="0.3">
      <c r="B23" s="19" t="s">
        <v>43</v>
      </c>
      <c r="C23" s="20" t="s">
        <v>73</v>
      </c>
      <c r="D23" s="20" t="s">
        <v>101</v>
      </c>
      <c r="E23" s="60">
        <v>2782683.2964101601</v>
      </c>
      <c r="F23" s="22">
        <v>43924</v>
      </c>
      <c r="G23" s="22" t="s">
        <v>129</v>
      </c>
      <c r="H23" s="63">
        <v>28.390000000013998</v>
      </c>
      <c r="I23" s="63">
        <v>34.200000000011599</v>
      </c>
      <c r="J23" s="21">
        <f t="shared" si="0"/>
        <v>0.83011695906445526</v>
      </c>
      <c r="K23" s="22">
        <v>43894</v>
      </c>
      <c r="L23" s="63">
        <v>271.17126999998101</v>
      </c>
      <c r="M23" s="63">
        <v>1105.6704034786201</v>
      </c>
      <c r="N23" s="21">
        <f t="shared" si="13"/>
        <v>0.24525506800836108</v>
      </c>
      <c r="O23" s="23">
        <v>15</v>
      </c>
      <c r="P23" s="23">
        <v>26.391304347838702</v>
      </c>
      <c r="Q23" s="21">
        <f t="shared" si="1"/>
        <v>0.56836902800631817</v>
      </c>
      <c r="R23"/>
      <c r="S23" s="24">
        <v>-2.94017094010997E-2</v>
      </c>
      <c r="T23" s="24">
        <f t="shared" si="2"/>
        <v>-1.9899633160093848E-2</v>
      </c>
      <c r="U23" s="24">
        <v>-9.0064102563774201E-2</v>
      </c>
      <c r="V23" s="24">
        <f t="shared" si="3"/>
        <v>-5.0402145036132398E-2</v>
      </c>
      <c r="W23" s="24">
        <v>-0.211388888889051</v>
      </c>
      <c r="X23" s="24">
        <f t="shared" si="4"/>
        <v>-4.3946589662518992E-2</v>
      </c>
      <c r="Y23" s="24">
        <v>-0.16500000000000001</v>
      </c>
      <c r="Z23" s="24">
        <f t="shared" si="5"/>
        <v>-2.1500501407862999E-2</v>
      </c>
      <c r="AA23" s="24">
        <v>-0.24794701986684201</v>
      </c>
      <c r="AB23" s="24">
        <f t="shared" si="6"/>
        <v>-8.3025553898478016E-2</v>
      </c>
      <c r="AC23" s="24">
        <v>-0.20476190476154399</v>
      </c>
      <c r="AD23" s="24">
        <f t="shared" si="7"/>
        <v>-0.13250989873435129</v>
      </c>
      <c r="AE23" s="24">
        <v>-0.19880780394480099</v>
      </c>
      <c r="AF23" s="24">
        <f t="shared" si="8"/>
        <v>-0.43804863612778699</v>
      </c>
      <c r="AG23" s="24">
        <v>0.28730880939110598</v>
      </c>
      <c r="AH23" s="24">
        <f t="shared" si="9"/>
        <v>-5.6428502830677019E-2</v>
      </c>
      <c r="AI23" s="24">
        <v>0.52231660000165003</v>
      </c>
      <c r="AJ23" s="24">
        <f t="shared" si="10"/>
        <v>0.29220137978176403</v>
      </c>
      <c r="AK23" s="24">
        <v>0.75922422893694597</v>
      </c>
      <c r="AL23" s="24">
        <f t="shared" si="11"/>
        <v>0.47713818191870799</v>
      </c>
      <c r="AM23" s="24">
        <v>0.89145350104663501</v>
      </c>
      <c r="AN23" s="24" t="e">
        <f t="shared" si="12"/>
        <v>#NUM!</v>
      </c>
      <c r="AO23" s="25">
        <v>21.458375111396901</v>
      </c>
      <c r="AP23"/>
      <c r="AQ23" s="21">
        <v>7.3170731706341002E-2</v>
      </c>
      <c r="AR23" s="21">
        <v>-4.7619047619300497E-2</v>
      </c>
      <c r="AS23" s="21">
        <v>7.9391424618734205E-2</v>
      </c>
      <c r="AT23" s="21">
        <v>-9.0379008745949299E-2</v>
      </c>
      <c r="AU23" s="26">
        <v>4</v>
      </c>
      <c r="AV23" s="26">
        <v>8</v>
      </c>
      <c r="AW23" s="27">
        <v>-1.2592555929768401</v>
      </c>
      <c r="AX23" s="21">
        <v>2.22292263663985E-2</v>
      </c>
      <c r="AY23" s="21">
        <v>-0.29553349875874102</v>
      </c>
      <c r="AZ23" s="28">
        <v>43665</v>
      </c>
      <c r="BA23" s="28">
        <v>43924</v>
      </c>
      <c r="BB23"/>
      <c r="BC23" s="29">
        <v>1047.578</v>
      </c>
    </row>
    <row r="24" spans="2:55" x14ac:dyDescent="0.3">
      <c r="B24" s="19" t="s">
        <v>44</v>
      </c>
      <c r="C24" s="20" t="s">
        <v>74</v>
      </c>
      <c r="D24" s="20" t="s">
        <v>102</v>
      </c>
      <c r="E24" s="60">
        <v>2730338.2232499998</v>
      </c>
      <c r="F24" s="22">
        <v>43924</v>
      </c>
      <c r="G24" s="22" t="s">
        <v>129</v>
      </c>
      <c r="H24" s="63">
        <v>23.649999999994201</v>
      </c>
      <c r="I24" s="63">
        <v>39.400000000023297</v>
      </c>
      <c r="J24" s="21">
        <f t="shared" si="0"/>
        <v>0.60025380710609688</v>
      </c>
      <c r="K24" s="22">
        <v>43894</v>
      </c>
      <c r="L24" s="63">
        <v>53.539499999999997</v>
      </c>
      <c r="M24" s="63">
        <v>268.96246043539003</v>
      </c>
      <c r="N24" s="21">
        <f t="shared" si="13"/>
        <v>0.19905937770397969</v>
      </c>
      <c r="O24" s="23">
        <v>14</v>
      </c>
      <c r="P24" s="23">
        <v>14.6086956521758</v>
      </c>
      <c r="Q24" s="21">
        <f t="shared" si="1"/>
        <v>0.95833333333320947</v>
      </c>
      <c r="R24"/>
      <c r="S24" s="24">
        <v>-1.45833333335759E-2</v>
      </c>
      <c r="T24" s="24">
        <f t="shared" si="2"/>
        <v>-5.0812570925700493E-3</v>
      </c>
      <c r="U24" s="24">
        <v>-0.21035058430803499</v>
      </c>
      <c r="V24" s="24">
        <f t="shared" si="3"/>
        <v>-0.1706886267803932</v>
      </c>
      <c r="W24" s="24">
        <v>-0.42176039119833098</v>
      </c>
      <c r="X24" s="24">
        <f t="shared" si="4"/>
        <v>-0.254318091971799</v>
      </c>
      <c r="Y24" s="24">
        <v>-0.38571428571420302</v>
      </c>
      <c r="Z24" s="24">
        <f t="shared" si="5"/>
        <v>-0.24221478712206601</v>
      </c>
      <c r="AA24" s="24">
        <v>-0.43285371702688302</v>
      </c>
      <c r="AB24" s="24">
        <f t="shared" si="6"/>
        <v>-0.26793225105851903</v>
      </c>
      <c r="AC24" s="24">
        <v>-0.39203084832930502</v>
      </c>
      <c r="AD24" s="24">
        <f t="shared" si="7"/>
        <v>-0.31977884230211229</v>
      </c>
      <c r="AE24" s="24">
        <v>-0.46032485032745202</v>
      </c>
      <c r="AF24" s="24">
        <f t="shared" si="8"/>
        <v>-0.69956568251043805</v>
      </c>
      <c r="AG24" s="24">
        <v>-0.37339855213649598</v>
      </c>
      <c r="AH24" s="24">
        <f t="shared" si="9"/>
        <v>-0.71713586435827903</v>
      </c>
      <c r="AI24" s="24">
        <v>-0.209137789578526</v>
      </c>
      <c r="AJ24" s="24">
        <f t="shared" si="10"/>
        <v>-0.43925300979841198</v>
      </c>
      <c r="AK24" s="24">
        <v>0.105912181959866</v>
      </c>
      <c r="AL24" s="24">
        <f t="shared" si="11"/>
        <v>-0.17617386505837196</v>
      </c>
      <c r="AM24" s="24">
        <v>-1.28754649722396E-3</v>
      </c>
      <c r="AN24" s="24" t="e">
        <f t="shared" si="12"/>
        <v>#NUM!</v>
      </c>
      <c r="AO24" s="25"/>
      <c r="AP24"/>
      <c r="AQ24" s="21">
        <v>0.16085271317948399</v>
      </c>
      <c r="AR24" s="21">
        <v>-0.16861435726255899</v>
      </c>
      <c r="AS24" s="21">
        <v>5.1282051281305002E-2</v>
      </c>
      <c r="AT24" s="21">
        <v>-0.21035058430803499</v>
      </c>
      <c r="AU24" s="26">
        <v>5</v>
      </c>
      <c r="AV24" s="26">
        <v>7</v>
      </c>
      <c r="AW24" s="27"/>
      <c r="AX24" s="21"/>
      <c r="AY24" s="21">
        <v>-0.52700000000011604</v>
      </c>
      <c r="AZ24" s="28">
        <v>43650</v>
      </c>
      <c r="BA24" s="28">
        <v>43924</v>
      </c>
      <c r="BB24"/>
      <c r="BC24" s="29">
        <v>251.322</v>
      </c>
    </row>
    <row r="25" spans="2:55" x14ac:dyDescent="0.3">
      <c r="B25" s="19" t="s">
        <v>45</v>
      </c>
      <c r="C25" s="20" t="s">
        <v>75</v>
      </c>
      <c r="D25" s="20" t="s">
        <v>103</v>
      </c>
      <c r="E25" s="60">
        <v>10566844.7507031</v>
      </c>
      <c r="F25" s="22">
        <v>43924</v>
      </c>
      <c r="G25" s="22" t="s">
        <v>130</v>
      </c>
      <c r="H25" s="63">
        <v>21.700000000011599</v>
      </c>
      <c r="I25" s="63">
        <v>26</v>
      </c>
      <c r="J25" s="21">
        <f t="shared" si="0"/>
        <v>0.83461538461583074</v>
      </c>
      <c r="K25" s="22">
        <v>43900</v>
      </c>
      <c r="L25" s="63">
        <v>249.12649999999999</v>
      </c>
      <c r="M25" s="63">
        <v>1093.0923817405701</v>
      </c>
      <c r="N25" s="21">
        <f t="shared" si="13"/>
        <v>0.22790983100925738</v>
      </c>
      <c r="O25" s="23">
        <v>6</v>
      </c>
      <c r="P25" s="23">
        <v>10.9130434782564</v>
      </c>
      <c r="Q25" s="21">
        <f t="shared" si="1"/>
        <v>0.54980079681297422</v>
      </c>
      <c r="R25"/>
      <c r="S25" s="24">
        <v>-1.3636363635669099E-2</v>
      </c>
      <c r="T25" s="24">
        <f t="shared" si="2"/>
        <v>-4.1342873946632486E-3</v>
      </c>
      <c r="U25" s="24">
        <v>-5.6521739129529999E-2</v>
      </c>
      <c r="V25" s="24">
        <f t="shared" si="3"/>
        <v>-1.6859781601888196E-2</v>
      </c>
      <c r="W25" s="24">
        <v>-0.15728155339733299</v>
      </c>
      <c r="X25" s="24">
        <f t="shared" si="4"/>
        <v>1.0160745829199014E-2</v>
      </c>
      <c r="Y25" s="24">
        <v>-0.16216216216154899</v>
      </c>
      <c r="Z25" s="24">
        <f t="shared" si="5"/>
        <v>-1.8662663569411986E-2</v>
      </c>
      <c r="AA25" s="24">
        <v>-0.15924060441655499</v>
      </c>
      <c r="AB25" s="24">
        <f t="shared" si="6"/>
        <v>5.6808615518089967E-3</v>
      </c>
      <c r="AC25" s="24">
        <v>2.2089094909461E-2</v>
      </c>
      <c r="AD25" s="24">
        <f t="shared" si="7"/>
        <v>9.4341100936653696E-2</v>
      </c>
      <c r="AE25" s="24">
        <v>0.88510997937526603</v>
      </c>
      <c r="AF25" s="24">
        <f t="shared" si="8"/>
        <v>0.64586914719228006</v>
      </c>
      <c r="AG25" s="24">
        <v>1.0440427398169401</v>
      </c>
      <c r="AH25" s="24">
        <f t="shared" si="9"/>
        <v>0.70030542759515702</v>
      </c>
      <c r="AI25" s="24">
        <v>1.29734606987797</v>
      </c>
      <c r="AJ25" s="24">
        <f t="shared" si="10"/>
        <v>1.067230849658084</v>
      </c>
      <c r="AK25" s="24">
        <v>1.8616734557249599</v>
      </c>
      <c r="AL25" s="24">
        <f t="shared" si="11"/>
        <v>1.5795874087067219</v>
      </c>
      <c r="AM25" s="24">
        <v>1.75035839583492</v>
      </c>
      <c r="AN25" s="24" t="e">
        <f t="shared" si="12"/>
        <v>#NUM!</v>
      </c>
      <c r="AO25" s="25">
        <v>48.930789051635699</v>
      </c>
      <c r="AP25"/>
      <c r="AQ25" s="21">
        <v>0.41104294478835102</v>
      </c>
      <c r="AR25" s="21">
        <v>-0.11739130434943899</v>
      </c>
      <c r="AS25" s="21">
        <v>0.55692307692544996</v>
      </c>
      <c r="AT25" s="21">
        <v>-0.14814814814788399</v>
      </c>
      <c r="AU25" s="26">
        <v>9</v>
      </c>
      <c r="AV25" s="26">
        <v>3</v>
      </c>
      <c r="AW25" s="27">
        <v>1.8701131853267701</v>
      </c>
      <c r="AX25" s="21">
        <v>5.60314739937166E-2</v>
      </c>
      <c r="AY25" s="21">
        <v>-0.196296296295768</v>
      </c>
      <c r="AZ25" s="28">
        <v>43825</v>
      </c>
      <c r="BA25" s="28">
        <v>43924</v>
      </c>
      <c r="BB25"/>
      <c r="BC25" s="29">
        <v>1288.502</v>
      </c>
    </row>
    <row r="26" spans="2:55" x14ac:dyDescent="0.3">
      <c r="B26" s="19" t="s">
        <v>46</v>
      </c>
      <c r="C26" s="20" t="s">
        <v>76</v>
      </c>
      <c r="D26" s="20" t="s">
        <v>104</v>
      </c>
      <c r="E26" s="60">
        <v>3546102.9703476601</v>
      </c>
      <c r="F26" s="22">
        <v>43924</v>
      </c>
      <c r="G26" s="22" t="s">
        <v>130</v>
      </c>
      <c r="H26" s="63">
        <v>1.2299999999995599</v>
      </c>
      <c r="I26" s="63">
        <v>1.5200000000004401</v>
      </c>
      <c r="J26" s="21">
        <f t="shared" si="0"/>
        <v>0.80921052631526558</v>
      </c>
      <c r="K26" s="22">
        <v>43894</v>
      </c>
      <c r="L26" s="63">
        <v>3855.3834999999999</v>
      </c>
      <c r="M26" s="63">
        <v>897.57818956565905</v>
      </c>
      <c r="N26" s="21">
        <f t="shared" si="13"/>
        <v>4.2953177169619421</v>
      </c>
      <c r="O26" s="23">
        <v>34</v>
      </c>
      <c r="P26" s="23">
        <v>6.8260869565201601</v>
      </c>
      <c r="Q26" s="21">
        <f t="shared" si="1"/>
        <v>4.9808917197463751</v>
      </c>
      <c r="R26"/>
      <c r="S26" s="24">
        <v>-6.8181818181983503E-2</v>
      </c>
      <c r="T26" s="24">
        <f t="shared" si="2"/>
        <v>-5.8679741940977651E-2</v>
      </c>
      <c r="U26" s="24">
        <v>-5.3846153846316198E-2</v>
      </c>
      <c r="V26" s="24">
        <f t="shared" si="3"/>
        <v>-1.4184196318674396E-2</v>
      </c>
      <c r="W26" s="24">
        <v>-0.21153846153814801</v>
      </c>
      <c r="X26" s="24">
        <f t="shared" si="4"/>
        <v>-4.4096162311616005E-2</v>
      </c>
      <c r="Y26" s="24">
        <v>-0.19078947368514501</v>
      </c>
      <c r="Z26" s="24">
        <f t="shared" si="5"/>
        <v>-4.7289975093008002E-2</v>
      </c>
      <c r="AA26" s="24"/>
      <c r="AB26" s="24" t="str">
        <f t="shared" si="6"/>
        <v/>
      </c>
      <c r="AC26" s="24">
        <v>-0.151724137931597</v>
      </c>
      <c r="AD26" s="24">
        <f t="shared" si="7"/>
        <v>-7.9472131904404303E-2</v>
      </c>
      <c r="AE26" s="24">
        <v>-0.30113636363705198</v>
      </c>
      <c r="AF26" s="24">
        <f t="shared" si="8"/>
        <v>-0.54037719582003796</v>
      </c>
      <c r="AG26" s="24">
        <v>-0.234699476055685</v>
      </c>
      <c r="AH26" s="24">
        <f t="shared" si="9"/>
        <v>-0.57843678827746803</v>
      </c>
      <c r="AI26" s="24">
        <v>-4.6496747941128E-2</v>
      </c>
      <c r="AJ26" s="24">
        <f t="shared" si="10"/>
        <v>-0.27661196816101402</v>
      </c>
      <c r="AK26" s="24">
        <v>0.40516268724401</v>
      </c>
      <c r="AL26" s="24">
        <f t="shared" si="11"/>
        <v>0.12307664022577203</v>
      </c>
      <c r="AM26" s="24">
        <v>4.37424318843114E-2</v>
      </c>
      <c r="AN26" s="24" t="e">
        <f t="shared" si="12"/>
        <v>#NUM!</v>
      </c>
      <c r="AO26" s="25"/>
      <c r="AP26"/>
      <c r="AQ26" s="21">
        <v>0.110344827586232</v>
      </c>
      <c r="AR26" s="21">
        <v>-6.8181818181983503E-2</v>
      </c>
      <c r="AS26" s="21">
        <v>7.5949367088469402E-2</v>
      </c>
      <c r="AT26" s="21">
        <v>-0.121621621621744</v>
      </c>
      <c r="AU26" s="26">
        <v>4</v>
      </c>
      <c r="AV26" s="26">
        <v>7</v>
      </c>
      <c r="AW26" s="27"/>
      <c r="AX26" s="21"/>
      <c r="AY26" s="21">
        <v>-0.33513513513549698</v>
      </c>
      <c r="AZ26" s="28">
        <v>43852</v>
      </c>
      <c r="BA26" s="28">
        <v>43924</v>
      </c>
      <c r="BB26"/>
      <c r="BC26" s="29">
        <v>30070.278999999999</v>
      </c>
    </row>
    <row r="27" spans="2:55" x14ac:dyDescent="0.3">
      <c r="B27" s="19" t="s">
        <v>47</v>
      </c>
      <c r="C27" s="20" t="s">
        <v>77</v>
      </c>
      <c r="D27" s="20" t="s">
        <v>105</v>
      </c>
      <c r="E27" s="60">
        <v>92610.595700073201</v>
      </c>
      <c r="F27" s="22">
        <v>43924</v>
      </c>
      <c r="G27" s="22" t="s">
        <v>130</v>
      </c>
      <c r="H27" s="63">
        <v>0.100000000000023</v>
      </c>
      <c r="I27" s="63">
        <v>0.16000000000008199</v>
      </c>
      <c r="J27" s="21">
        <f t="shared" si="0"/>
        <v>0.62499999999982347</v>
      </c>
      <c r="K27" s="22">
        <v>43895</v>
      </c>
      <c r="L27" s="63">
        <v>33.5</v>
      </c>
      <c r="M27" s="63">
        <v>46.758755652248901</v>
      </c>
      <c r="N27" s="21">
        <f t="shared" si="13"/>
        <v>0.71644335980931495</v>
      </c>
      <c r="O27" s="23">
        <v>6</v>
      </c>
      <c r="P27" s="23">
        <v>7.4782608695677499</v>
      </c>
      <c r="Q27" s="21">
        <f t="shared" si="1"/>
        <v>0.80232558139507715</v>
      </c>
      <c r="R27"/>
      <c r="S27" s="24">
        <v>0</v>
      </c>
      <c r="T27" s="24">
        <f t="shared" si="2"/>
        <v>9.5020762410058506E-3</v>
      </c>
      <c r="U27" s="24">
        <v>0</v>
      </c>
      <c r="V27" s="24">
        <f t="shared" si="3"/>
        <v>3.9661957527641803E-2</v>
      </c>
      <c r="W27" s="24">
        <v>-0.39393939393921801</v>
      </c>
      <c r="X27" s="24">
        <f t="shared" si="4"/>
        <v>-0.226497094712686</v>
      </c>
      <c r="Y27" s="24">
        <v>-0.354838709676987</v>
      </c>
      <c r="Z27" s="24">
        <f t="shared" si="5"/>
        <v>-0.21133921108484999</v>
      </c>
      <c r="AA27" s="24">
        <v>-0.45652173913025801</v>
      </c>
      <c r="AB27" s="24">
        <f t="shared" si="6"/>
        <v>-0.29160027316189402</v>
      </c>
      <c r="AC27" s="24">
        <v>-0.45945945945917599</v>
      </c>
      <c r="AD27" s="24">
        <f t="shared" si="7"/>
        <v>-0.38720745343198326</v>
      </c>
      <c r="AE27" s="24">
        <v>-0.67741935483878502</v>
      </c>
      <c r="AF27" s="24">
        <f t="shared" si="8"/>
        <v>-0.91666018702177099</v>
      </c>
      <c r="AG27" s="24">
        <v>-0.82456140350899698</v>
      </c>
      <c r="AH27" s="24">
        <f t="shared" si="9"/>
        <v>-1.16829871573078</v>
      </c>
      <c r="AI27" s="24">
        <v>-0.69696969697019096</v>
      </c>
      <c r="AJ27" s="24">
        <f t="shared" si="10"/>
        <v>-0.92708491719007702</v>
      </c>
      <c r="AK27" s="24">
        <v>-0.55156950672622795</v>
      </c>
      <c r="AL27" s="24">
        <f t="shared" si="11"/>
        <v>-0.83365555374446587</v>
      </c>
      <c r="AM27" s="24">
        <v>-0.27536231884005202</v>
      </c>
      <c r="AN27" s="24" t="e">
        <f t="shared" si="12"/>
        <v>#NUM!</v>
      </c>
      <c r="AO27" s="25"/>
      <c r="AP27"/>
      <c r="AQ27" s="21">
        <v>0.111764705881797</v>
      </c>
      <c r="AR27" s="21">
        <v>-0.15200000000011599</v>
      </c>
      <c r="AS27" s="21">
        <v>0.31999999999970902</v>
      </c>
      <c r="AT27" s="21">
        <v>-0.324324324324261</v>
      </c>
      <c r="AU27" s="26">
        <v>3</v>
      </c>
      <c r="AV27" s="26">
        <v>6</v>
      </c>
      <c r="AW27" s="27"/>
      <c r="AX27" s="21"/>
      <c r="AY27" s="21">
        <v>-0.67741935483878502</v>
      </c>
      <c r="AZ27" s="28">
        <v>43564</v>
      </c>
      <c r="BA27" s="28">
        <v>43910</v>
      </c>
      <c r="BB27"/>
      <c r="BC27" s="29">
        <v>10687.040999999999</v>
      </c>
    </row>
    <row r="28" spans="2:55" x14ac:dyDescent="0.3">
      <c r="B28" s="19" t="s">
        <v>48</v>
      </c>
      <c r="C28" s="20" t="s">
        <v>78</v>
      </c>
      <c r="D28" s="20" t="s">
        <v>106</v>
      </c>
      <c r="E28" s="60">
        <v>2785903.57499609</v>
      </c>
      <c r="F28" s="22">
        <v>43924</v>
      </c>
      <c r="G28" s="22" t="s">
        <v>130</v>
      </c>
      <c r="H28" s="63">
        <v>2.0999999999985399</v>
      </c>
      <c r="I28" s="63">
        <v>3</v>
      </c>
      <c r="J28" s="21">
        <f t="shared" si="0"/>
        <v>0.69999999999951334</v>
      </c>
      <c r="K28" s="22">
        <v>43900</v>
      </c>
      <c r="L28" s="63">
        <v>210</v>
      </c>
      <c r="M28" s="63">
        <v>31.469765217393601</v>
      </c>
      <c r="N28" s="21">
        <f t="shared" si="13"/>
        <v>6.6730717102373314</v>
      </c>
      <c r="O28" s="23">
        <v>6</v>
      </c>
      <c r="P28" s="23">
        <v>1.6521739130439499</v>
      </c>
      <c r="Q28" s="21">
        <f t="shared" si="1"/>
        <v>3.6315789473673843</v>
      </c>
      <c r="R28"/>
      <c r="S28" s="24">
        <v>-2.32558139550747E-2</v>
      </c>
      <c r="T28" s="24">
        <f t="shared" si="2"/>
        <v>-1.3753737714068849E-2</v>
      </c>
      <c r="U28" s="24"/>
      <c r="V28" s="24" t="str">
        <f t="shared" si="3"/>
        <v/>
      </c>
      <c r="W28" s="24">
        <v>-0.391304347827099</v>
      </c>
      <c r="X28" s="24">
        <f t="shared" si="4"/>
        <v>-0.22386204860056699</v>
      </c>
      <c r="Y28" s="24">
        <v>-0.34375000000116401</v>
      </c>
      <c r="Z28" s="24">
        <f t="shared" si="5"/>
        <v>-0.200250501409027</v>
      </c>
      <c r="AA28" s="24"/>
      <c r="AB28" s="24" t="str">
        <f t="shared" si="6"/>
        <v/>
      </c>
      <c r="AC28" s="24">
        <v>-0.35975609756133098</v>
      </c>
      <c r="AD28" s="24">
        <f t="shared" si="7"/>
        <v>-0.28750409153413825</v>
      </c>
      <c r="AE28" s="24">
        <v>-0.42934782608703198</v>
      </c>
      <c r="AF28" s="24">
        <f t="shared" si="8"/>
        <v>-0.66858865827001801</v>
      </c>
      <c r="AG28" s="24">
        <v>-0.52895282690064005</v>
      </c>
      <c r="AH28" s="24">
        <f t="shared" si="9"/>
        <v>-0.8726901391224231</v>
      </c>
      <c r="AI28" s="24">
        <v>-0.26368419264501403</v>
      </c>
      <c r="AJ28" s="24">
        <f t="shared" si="10"/>
        <v>-0.49379941286490003</v>
      </c>
      <c r="AK28" s="24">
        <v>0.42159982608223801</v>
      </c>
      <c r="AL28" s="24">
        <f t="shared" si="11"/>
        <v>0.13951377906400003</v>
      </c>
      <c r="AM28" s="24">
        <v>0.59777833433123295</v>
      </c>
      <c r="AN28" s="24" t="e">
        <f t="shared" si="12"/>
        <v>#NUM!</v>
      </c>
      <c r="AO28" s="25"/>
      <c r="AP28"/>
      <c r="AQ28" s="21">
        <v>3.6585365854989498E-2</v>
      </c>
      <c r="AR28" s="21">
        <v>-9.72222222226264E-2</v>
      </c>
      <c r="AS28" s="21">
        <v>8.2317073170997901E-2</v>
      </c>
      <c r="AT28" s="21">
        <v>-0.3125</v>
      </c>
      <c r="AU28" s="26">
        <v>4</v>
      </c>
      <c r="AV28" s="26">
        <v>7</v>
      </c>
      <c r="AW28" s="27"/>
      <c r="AX28" s="21"/>
      <c r="AY28" s="21">
        <v>-0.44000000000058198</v>
      </c>
      <c r="AZ28" s="28">
        <v>43559</v>
      </c>
      <c r="BA28" s="28">
        <v>43924</v>
      </c>
      <c r="BB28"/>
      <c r="BC28" s="29">
        <v>315.86599999999999</v>
      </c>
    </row>
    <row r="29" spans="2:55" x14ac:dyDescent="0.3">
      <c r="B29" s="19" t="s">
        <v>49</v>
      </c>
      <c r="C29" s="20" t="s">
        <v>78</v>
      </c>
      <c r="D29" s="20" t="s">
        <v>107</v>
      </c>
      <c r="E29" s="60">
        <v>2785903.57499609</v>
      </c>
      <c r="F29" s="22">
        <v>43866</v>
      </c>
      <c r="G29" s="22" t="s">
        <v>130</v>
      </c>
      <c r="H29" s="63"/>
      <c r="I29" s="63"/>
      <c r="J29" s="21" t="str">
        <f t="shared" si="0"/>
        <v/>
      </c>
      <c r="K29" s="22"/>
      <c r="L29" s="63">
        <v>0</v>
      </c>
      <c r="M29" s="63">
        <v>0</v>
      </c>
      <c r="N29" s="21" t="str">
        <f t="shared" si="13"/>
        <v/>
      </c>
      <c r="O29" s="23">
        <v>0</v>
      </c>
      <c r="P29" s="23">
        <v>0</v>
      </c>
      <c r="Q29" s="21" t="str">
        <f t="shared" si="1"/>
        <v/>
      </c>
      <c r="R29"/>
      <c r="S29" s="24"/>
      <c r="T29" s="24" t="str">
        <f t="shared" si="2"/>
        <v/>
      </c>
      <c r="U29" s="24"/>
      <c r="V29" s="24" t="str">
        <f t="shared" si="3"/>
        <v/>
      </c>
      <c r="W29" s="24"/>
      <c r="X29" s="24" t="str">
        <f t="shared" si="4"/>
        <v/>
      </c>
      <c r="Y29" s="24"/>
      <c r="Z29" s="24" t="str">
        <f t="shared" si="5"/>
        <v/>
      </c>
      <c r="AA29" s="24"/>
      <c r="AB29" s="24" t="str">
        <f t="shared" si="6"/>
        <v/>
      </c>
      <c r="AC29" s="24"/>
      <c r="AD29" s="24" t="str">
        <f t="shared" si="7"/>
        <v/>
      </c>
      <c r="AE29" s="24"/>
      <c r="AF29" s="24" t="str">
        <f t="shared" si="8"/>
        <v/>
      </c>
      <c r="AG29" s="24"/>
      <c r="AH29" s="24" t="str">
        <f t="shared" si="9"/>
        <v/>
      </c>
      <c r="AI29" s="24"/>
      <c r="AJ29" s="24" t="str">
        <f t="shared" si="10"/>
        <v/>
      </c>
      <c r="AK29" s="24"/>
      <c r="AL29" s="24" t="str">
        <f t="shared" si="11"/>
        <v/>
      </c>
      <c r="AM29" s="24"/>
      <c r="AN29" s="24" t="str">
        <f t="shared" si="12"/>
        <v/>
      </c>
      <c r="AO29" s="25"/>
      <c r="AP29"/>
      <c r="AQ29" s="21">
        <v>4.1666666656965399E-3</v>
      </c>
      <c r="AR29" s="21">
        <v>-6.9124423962421105E-2</v>
      </c>
      <c r="AS29" s="21">
        <v>0.17647058823437001</v>
      </c>
      <c r="AT29" s="21">
        <v>-0.12863070539519</v>
      </c>
      <c r="AU29" s="26"/>
      <c r="AV29" s="26"/>
      <c r="AW29" s="27"/>
      <c r="AX29" s="21"/>
      <c r="AY29" s="21">
        <v>-0.31999999999970902</v>
      </c>
      <c r="AZ29" s="28">
        <v>43560</v>
      </c>
      <c r="BA29" s="28">
        <v>43796</v>
      </c>
      <c r="BB29"/>
      <c r="BC29" s="29">
        <v>0</v>
      </c>
    </row>
    <row r="30" spans="2:55" x14ac:dyDescent="0.3">
      <c r="B30" s="19" t="s">
        <v>50</v>
      </c>
      <c r="C30" s="20" t="s">
        <v>79</v>
      </c>
      <c r="D30" s="20" t="s">
        <v>108</v>
      </c>
      <c r="E30" s="60">
        <v>424277.96136279299</v>
      </c>
      <c r="F30" s="22">
        <v>43924</v>
      </c>
      <c r="G30" s="22" t="s">
        <v>130</v>
      </c>
      <c r="H30" s="64">
        <v>5.0999999999987701E-2</v>
      </c>
      <c r="I30" s="63">
        <v>9.0000000000031805E-2</v>
      </c>
      <c r="J30" s="21">
        <f t="shared" si="0"/>
        <v>0.56666666666632981</v>
      </c>
      <c r="K30" s="22">
        <v>43894</v>
      </c>
      <c r="L30" s="63">
        <v>87.576330000042901</v>
      </c>
      <c r="M30" s="63">
        <v>99.811190869927401</v>
      </c>
      <c r="N30" s="21">
        <f t="shared" si="13"/>
        <v>0.87741994897316866</v>
      </c>
      <c r="O30" s="23">
        <v>18</v>
      </c>
      <c r="P30" s="23">
        <v>16.565217391296802</v>
      </c>
      <c r="Q30" s="21">
        <f t="shared" si="1"/>
        <v>1.0866141732288415</v>
      </c>
      <c r="R30"/>
      <c r="S30" s="24">
        <v>-7.2727272727206596E-2</v>
      </c>
      <c r="T30" s="24">
        <f t="shared" si="2"/>
        <v>-6.3225196486200744E-2</v>
      </c>
      <c r="U30" s="24">
        <v>-3.7735849056843997E-2</v>
      </c>
      <c r="V30" s="24">
        <f t="shared" si="3"/>
        <v>1.9261084707978063E-3</v>
      </c>
      <c r="W30" s="24">
        <v>-0.58536585365887706</v>
      </c>
      <c r="X30" s="24">
        <f t="shared" si="4"/>
        <v>-0.41792355443234508</v>
      </c>
      <c r="Y30" s="24">
        <v>-0.42045454545412198</v>
      </c>
      <c r="Z30" s="24">
        <f t="shared" si="5"/>
        <v>-0.27695504686198497</v>
      </c>
      <c r="AA30" s="24">
        <v>-0.6015625</v>
      </c>
      <c r="AB30" s="24">
        <f t="shared" si="6"/>
        <v>-0.43664103403163601</v>
      </c>
      <c r="AC30" s="24">
        <v>-0.51428571428637904</v>
      </c>
      <c r="AD30" s="24">
        <f t="shared" si="7"/>
        <v>-0.44203370825918631</v>
      </c>
      <c r="AE30" s="24">
        <v>-0.69461077844374797</v>
      </c>
      <c r="AF30" s="24">
        <f t="shared" si="8"/>
        <v>-0.93385161062673394</v>
      </c>
      <c r="AG30" s="24">
        <v>-0.92892909583519201</v>
      </c>
      <c r="AH30" s="24">
        <f t="shared" si="9"/>
        <v>-1.272666408056975</v>
      </c>
      <c r="AI30" s="24">
        <v>-0.91100686782854601</v>
      </c>
      <c r="AJ30" s="24">
        <f t="shared" si="10"/>
        <v>-1.1411220880484321</v>
      </c>
      <c r="AK30" s="24">
        <v>-0.91471491500269597</v>
      </c>
      <c r="AL30" s="24">
        <f t="shared" si="11"/>
        <v>-1.1968009620209339</v>
      </c>
      <c r="AM30" s="24">
        <v>-0.87594896727590799</v>
      </c>
      <c r="AN30" s="24" t="e">
        <f t="shared" si="12"/>
        <v>#NUM!</v>
      </c>
      <c r="AO30" s="25">
        <v>44.750238168053301</v>
      </c>
      <c r="AP30"/>
      <c r="AQ30" s="21">
        <v>0.14150943396278301</v>
      </c>
      <c r="AR30" s="21">
        <v>-0.126315789474611</v>
      </c>
      <c r="AS30" s="21">
        <v>0.29473684210475798</v>
      </c>
      <c r="AT30" s="21">
        <v>-0.37647058823611601</v>
      </c>
      <c r="AU30" s="26">
        <v>3</v>
      </c>
      <c r="AV30" s="26">
        <v>9</v>
      </c>
      <c r="AW30" s="27">
        <v>-1.14769596393489</v>
      </c>
      <c r="AX30" s="21">
        <v>4.5768066367600099E-2</v>
      </c>
      <c r="AY30" s="21">
        <v>-0.69642857142840497</v>
      </c>
      <c r="AZ30" s="28">
        <v>43563</v>
      </c>
      <c r="BA30" s="28">
        <v>43924</v>
      </c>
      <c r="BB30"/>
      <c r="BC30" s="29">
        <v>51095.277000000002</v>
      </c>
    </row>
    <row r="31" spans="2:55" x14ac:dyDescent="0.3">
      <c r="B31" s="19" t="s">
        <v>51</v>
      </c>
      <c r="C31" s="20" t="s">
        <v>80</v>
      </c>
      <c r="D31" s="20" t="s">
        <v>109</v>
      </c>
      <c r="E31" s="60"/>
      <c r="F31" s="22">
        <v>43888</v>
      </c>
      <c r="G31" s="22" t="s">
        <v>130</v>
      </c>
      <c r="H31" s="63"/>
      <c r="I31" s="63"/>
      <c r="J31" s="21" t="str">
        <f t="shared" si="0"/>
        <v/>
      </c>
      <c r="K31" s="22"/>
      <c r="L31" s="63">
        <v>0</v>
      </c>
      <c r="M31" s="63">
        <v>0</v>
      </c>
      <c r="N31" s="21" t="str">
        <f t="shared" si="13"/>
        <v/>
      </c>
      <c r="O31" s="23">
        <v>0</v>
      </c>
      <c r="P31" s="23">
        <v>0</v>
      </c>
      <c r="Q31" s="21" t="str">
        <f t="shared" si="1"/>
        <v/>
      </c>
      <c r="R31"/>
      <c r="S31" s="24"/>
      <c r="T31" s="24" t="str">
        <f t="shared" si="2"/>
        <v/>
      </c>
      <c r="U31" s="24"/>
      <c r="V31" s="24" t="str">
        <f t="shared" si="3"/>
        <v/>
      </c>
      <c r="W31" s="24"/>
      <c r="X31" s="24" t="str">
        <f t="shared" si="4"/>
        <v/>
      </c>
      <c r="Y31" s="24"/>
      <c r="Z31" s="24" t="str">
        <f t="shared" si="5"/>
        <v/>
      </c>
      <c r="AA31" s="24"/>
      <c r="AB31" s="24" t="str">
        <f t="shared" si="6"/>
        <v/>
      </c>
      <c r="AC31" s="24"/>
      <c r="AD31" s="24" t="str">
        <f t="shared" si="7"/>
        <v/>
      </c>
      <c r="AE31" s="24"/>
      <c r="AF31" s="24" t="str">
        <f t="shared" si="8"/>
        <v/>
      </c>
      <c r="AG31" s="24"/>
      <c r="AH31" s="24" t="str">
        <f t="shared" si="9"/>
        <v/>
      </c>
      <c r="AI31" s="24"/>
      <c r="AJ31" s="24" t="str">
        <f t="shared" si="10"/>
        <v/>
      </c>
      <c r="AK31" s="24"/>
      <c r="AL31" s="24" t="str">
        <f t="shared" si="11"/>
        <v/>
      </c>
      <c r="AM31" s="24"/>
      <c r="AN31" s="24" t="str">
        <f t="shared" si="12"/>
        <v/>
      </c>
      <c r="AO31" s="25"/>
      <c r="AP31"/>
      <c r="AQ31" s="21">
        <v>2.45901639354997E-2</v>
      </c>
      <c r="AR31" s="21">
        <v>-2.4000000000342001E-2</v>
      </c>
      <c r="AS31" s="21">
        <v>6.8376068376892404E-2</v>
      </c>
      <c r="AT31" s="21">
        <v>-4.2372881356641301E-2</v>
      </c>
      <c r="AU31" s="26"/>
      <c r="AV31" s="26"/>
      <c r="AW31" s="27"/>
      <c r="AX31" s="21"/>
      <c r="AY31" s="21">
        <v>-0.130769230769365</v>
      </c>
      <c r="AZ31" s="28">
        <v>43634</v>
      </c>
      <c r="BA31" s="28">
        <v>43756</v>
      </c>
      <c r="BB31"/>
      <c r="BC31" s="29">
        <v>948.678</v>
      </c>
    </row>
    <row r="32" spans="2:55" x14ac:dyDescent="0.3">
      <c r="B32" s="19" t="s">
        <v>52</v>
      </c>
      <c r="C32" s="20" t="s">
        <v>81</v>
      </c>
      <c r="D32" s="20" t="s">
        <v>110</v>
      </c>
      <c r="E32" s="60">
        <v>194747.70230004899</v>
      </c>
      <c r="F32" s="22">
        <v>43915</v>
      </c>
      <c r="G32" s="22" t="s">
        <v>130</v>
      </c>
      <c r="H32" s="63"/>
      <c r="I32" s="63">
        <v>0.72000000000025499</v>
      </c>
      <c r="J32" s="21">
        <f t="shared" si="0"/>
        <v>0</v>
      </c>
      <c r="K32" s="22">
        <v>43896</v>
      </c>
      <c r="L32" s="63">
        <v>0</v>
      </c>
      <c r="M32" s="63">
        <v>2.4361739130429898</v>
      </c>
      <c r="N32" s="21">
        <f t="shared" si="13"/>
        <v>0</v>
      </c>
      <c r="O32" s="23">
        <v>0</v>
      </c>
      <c r="P32" s="23">
        <v>0.30434782608699601</v>
      </c>
      <c r="Q32" s="21">
        <f t="shared" si="1"/>
        <v>0</v>
      </c>
      <c r="R32"/>
      <c r="S32" s="24"/>
      <c r="T32" s="24" t="str">
        <f t="shared" si="2"/>
        <v/>
      </c>
      <c r="U32" s="24"/>
      <c r="V32" s="24" t="str">
        <f t="shared" si="3"/>
        <v/>
      </c>
      <c r="W32" s="24"/>
      <c r="X32" s="24" t="str">
        <f t="shared" si="4"/>
        <v/>
      </c>
      <c r="Y32" s="24"/>
      <c r="Z32" s="24" t="str">
        <f t="shared" si="5"/>
        <v/>
      </c>
      <c r="AA32" s="24"/>
      <c r="AB32" s="24" t="str">
        <f t="shared" si="6"/>
        <v/>
      </c>
      <c r="AC32" s="24"/>
      <c r="AD32" s="24" t="str">
        <f t="shared" si="7"/>
        <v/>
      </c>
      <c r="AE32" s="24"/>
      <c r="AF32" s="24" t="str">
        <f t="shared" si="8"/>
        <v/>
      </c>
      <c r="AG32" s="24"/>
      <c r="AH32" s="24" t="str">
        <f t="shared" si="9"/>
        <v/>
      </c>
      <c r="AI32" s="24"/>
      <c r="AJ32" s="24" t="str">
        <f t="shared" si="10"/>
        <v/>
      </c>
      <c r="AK32" s="24"/>
      <c r="AL32" s="24" t="str">
        <f t="shared" si="11"/>
        <v/>
      </c>
      <c r="AM32" s="24"/>
      <c r="AN32" s="24" t="str">
        <f t="shared" si="12"/>
        <v/>
      </c>
      <c r="AO32" s="25"/>
      <c r="AP32"/>
      <c r="AQ32" s="21">
        <v>0.15853658536623699</v>
      </c>
      <c r="AR32" s="21">
        <v>-0.15463917525819901</v>
      </c>
      <c r="AS32" s="21">
        <v>0.24324324324348701</v>
      </c>
      <c r="AT32" s="21">
        <v>-0.224806201550527</v>
      </c>
      <c r="AU32" s="26"/>
      <c r="AV32" s="26"/>
      <c r="AW32" s="27"/>
      <c r="AX32" s="21"/>
      <c r="AY32" s="21">
        <v>-0.71904761904734205</v>
      </c>
      <c r="AZ32" s="28">
        <v>43567</v>
      </c>
      <c r="BA32" s="28">
        <v>43915</v>
      </c>
      <c r="BB32"/>
      <c r="BC32" s="29">
        <v>179.45</v>
      </c>
    </row>
    <row r="33" spans="2:55" x14ac:dyDescent="0.3">
      <c r="B33" s="19" t="s">
        <v>53</v>
      </c>
      <c r="C33" s="20" t="s">
        <v>82</v>
      </c>
      <c r="D33" s="20" t="s">
        <v>111</v>
      </c>
      <c r="E33" s="60">
        <v>896380.41958984395</v>
      </c>
      <c r="F33" s="22">
        <v>43924</v>
      </c>
      <c r="G33" s="22" t="s">
        <v>130</v>
      </c>
      <c r="H33" s="63">
        <v>0.729999999999563</v>
      </c>
      <c r="I33" s="63">
        <v>0.89999999999963598</v>
      </c>
      <c r="J33" s="21">
        <f t="shared" si="0"/>
        <v>0.81111111111095358</v>
      </c>
      <c r="K33" s="22">
        <v>43895</v>
      </c>
      <c r="L33" s="63">
        <v>20.326990000009499</v>
      </c>
      <c r="M33" s="63">
        <v>51.086907391428902</v>
      </c>
      <c r="N33" s="21">
        <f t="shared" si="13"/>
        <v>0.39789039967253637</v>
      </c>
      <c r="O33" s="23">
        <v>5</v>
      </c>
      <c r="P33" s="23">
        <v>5.4782608695677499</v>
      </c>
      <c r="Q33" s="21">
        <f t="shared" si="1"/>
        <v>0.91269841269799079</v>
      </c>
      <c r="R33"/>
      <c r="S33" s="24">
        <v>2.8169014083687199E-2</v>
      </c>
      <c r="T33" s="24">
        <f t="shared" si="2"/>
        <v>3.7671090324693048E-2</v>
      </c>
      <c r="U33" s="24">
        <v>4.2857142856519197E-2</v>
      </c>
      <c r="V33" s="24">
        <f t="shared" si="3"/>
        <v>8.2519100384160993E-2</v>
      </c>
      <c r="W33" s="24">
        <v>-0.17977528089977601</v>
      </c>
      <c r="X33" s="24">
        <f t="shared" si="4"/>
        <v>-1.2332981673244009E-2</v>
      </c>
      <c r="Y33" s="24">
        <v>-0.18888888888875999</v>
      </c>
      <c r="Z33" s="24">
        <f t="shared" si="5"/>
        <v>-4.5389390296622978E-2</v>
      </c>
      <c r="AA33" s="24">
        <v>-0.170454545454995</v>
      </c>
      <c r="AB33" s="24">
        <f t="shared" si="6"/>
        <v>-5.5330794866310096E-3</v>
      </c>
      <c r="AC33" s="24">
        <v>0.35185185185051499</v>
      </c>
      <c r="AD33" s="24">
        <f t="shared" si="7"/>
        <v>0.42410385787770766</v>
      </c>
      <c r="AE33" s="24">
        <v>-4.4489289040939198E-2</v>
      </c>
      <c r="AF33" s="24">
        <f t="shared" si="8"/>
        <v>-0.28373012122392521</v>
      </c>
      <c r="AG33" s="24">
        <v>0.59864292025857102</v>
      </c>
      <c r="AH33" s="24">
        <f t="shared" si="9"/>
        <v>0.25490560803678802</v>
      </c>
      <c r="AI33" s="24">
        <v>1.0275471183774101</v>
      </c>
      <c r="AJ33" s="24">
        <f t="shared" si="10"/>
        <v>0.79743189815752413</v>
      </c>
      <c r="AK33" s="24">
        <v>2.95854437397327</v>
      </c>
      <c r="AL33" s="24">
        <f t="shared" si="11"/>
        <v>2.6764583269550322</v>
      </c>
      <c r="AM33" s="24">
        <v>4.1955894908402103</v>
      </c>
      <c r="AN33" s="24" t="e">
        <f t="shared" si="12"/>
        <v>#NUM!</v>
      </c>
      <c r="AO33" s="25">
        <v>43.192304803815198</v>
      </c>
      <c r="AP33"/>
      <c r="AQ33" s="21">
        <v>0.17808219178201401</v>
      </c>
      <c r="AR33" s="21">
        <v>-0.126436781608354</v>
      </c>
      <c r="AS33" s="21">
        <v>0.27142857143015098</v>
      </c>
      <c r="AT33" s="21">
        <v>-0.18604651162779201</v>
      </c>
      <c r="AU33" s="26">
        <v>6</v>
      </c>
      <c r="AV33" s="26">
        <v>6</v>
      </c>
      <c r="AW33" s="27">
        <v>0.19977070170625699</v>
      </c>
      <c r="AX33" s="21">
        <v>4.4866650559706601E-2</v>
      </c>
      <c r="AY33" s="21">
        <v>-0.38711055482155599</v>
      </c>
      <c r="AZ33" s="28">
        <v>43578</v>
      </c>
      <c r="BA33" s="28">
        <v>43705</v>
      </c>
      <c r="BB33"/>
      <c r="BC33" s="29">
        <v>2932.0630000000001</v>
      </c>
    </row>
    <row r="34" spans="2:55" x14ac:dyDescent="0.3">
      <c r="B34" s="19" t="s">
        <v>54</v>
      </c>
      <c r="C34" s="20" t="s">
        <v>83</v>
      </c>
      <c r="D34" s="20" t="s">
        <v>112</v>
      </c>
      <c r="E34" s="60">
        <v>4550728.1560000004</v>
      </c>
      <c r="F34" s="22">
        <v>43924</v>
      </c>
      <c r="G34" s="22" t="s">
        <v>129</v>
      </c>
      <c r="H34" s="63">
        <v>13</v>
      </c>
      <c r="I34" s="63">
        <v>17</v>
      </c>
      <c r="J34" s="21">
        <f t="shared" si="0"/>
        <v>0.76470588235294112</v>
      </c>
      <c r="K34" s="22">
        <v>43894</v>
      </c>
      <c r="L34" s="63">
        <v>197.02379999995199</v>
      </c>
      <c r="M34" s="63">
        <v>101.785836956501</v>
      </c>
      <c r="N34" s="21">
        <f t="shared" si="13"/>
        <v>1.9356700882083595</v>
      </c>
      <c r="O34" s="23">
        <v>19</v>
      </c>
      <c r="P34" s="23">
        <v>12.0869565217436</v>
      </c>
      <c r="Q34" s="21">
        <f t="shared" si="1"/>
        <v>1.5719424460425842</v>
      </c>
      <c r="R34"/>
      <c r="S34" s="24">
        <v>-3.70370370374076E-2</v>
      </c>
      <c r="T34" s="24">
        <f t="shared" si="2"/>
        <v>-2.7534960796401747E-2</v>
      </c>
      <c r="U34" s="24">
        <v>-7.1428571428477902E-2</v>
      </c>
      <c r="V34" s="24">
        <f t="shared" si="3"/>
        <v>-3.1766613900836099E-2</v>
      </c>
      <c r="W34" s="24">
        <v>-0.32642487046658097</v>
      </c>
      <c r="X34" s="24">
        <f t="shared" si="4"/>
        <v>-0.15898257124004897</v>
      </c>
      <c r="Y34" s="24">
        <v>-0.23529411764698999</v>
      </c>
      <c r="Z34" s="24">
        <f t="shared" si="5"/>
        <v>-9.1794619054852977E-2</v>
      </c>
      <c r="AA34" s="24">
        <v>-0.32114882506546599</v>
      </c>
      <c r="AB34" s="24">
        <f t="shared" si="6"/>
        <v>-0.156227359097102</v>
      </c>
      <c r="AC34" s="24">
        <v>-0.25714285714289897</v>
      </c>
      <c r="AD34" s="24">
        <f t="shared" si="7"/>
        <v>-0.18489085111570627</v>
      </c>
      <c r="AE34" s="24">
        <v>-0.46391752577328599</v>
      </c>
      <c r="AF34" s="24">
        <f t="shared" si="8"/>
        <v>-0.70315835795627202</v>
      </c>
      <c r="AG34" s="24">
        <v>-0.53599886292184196</v>
      </c>
      <c r="AH34" s="24">
        <f t="shared" si="9"/>
        <v>-0.87973617514362501</v>
      </c>
      <c r="AI34" s="24">
        <v>-0.37197985632694303</v>
      </c>
      <c r="AJ34" s="24">
        <f t="shared" si="10"/>
        <v>-0.60209507654682903</v>
      </c>
      <c r="AK34" s="24">
        <v>-0.32487834555213302</v>
      </c>
      <c r="AL34" s="24">
        <f t="shared" si="11"/>
        <v>-0.60696439257037094</v>
      </c>
      <c r="AM34" s="24">
        <v>-0.382039675561828</v>
      </c>
      <c r="AN34" s="24" t="e">
        <f t="shared" si="12"/>
        <v>#NUM!</v>
      </c>
      <c r="AO34" s="25"/>
      <c r="AP34"/>
      <c r="AQ34" s="21">
        <v>7.9999999999927199E-2</v>
      </c>
      <c r="AR34" s="21">
        <v>-5.95611285261839E-2</v>
      </c>
      <c r="AS34" s="21">
        <v>8.6363636364694699E-2</v>
      </c>
      <c r="AT34" s="21">
        <v>-0.161016949153272</v>
      </c>
      <c r="AU34" s="26">
        <v>3</v>
      </c>
      <c r="AV34" s="26">
        <v>9</v>
      </c>
      <c r="AW34" s="27"/>
      <c r="AX34" s="21"/>
      <c r="AY34" s="21">
        <v>-0.46721311475383098</v>
      </c>
      <c r="AZ34" s="28">
        <v>43564</v>
      </c>
      <c r="BA34" s="28">
        <v>43924</v>
      </c>
      <c r="BB34"/>
      <c r="BC34" s="29">
        <v>210.04499999999999</v>
      </c>
    </row>
    <row r="35" spans="2:55" x14ac:dyDescent="0.3">
      <c r="B35" s="19" t="s">
        <v>55</v>
      </c>
      <c r="C35" s="20" t="s">
        <v>84</v>
      </c>
      <c r="D35" s="20" t="s">
        <v>113</v>
      </c>
      <c r="E35" s="60">
        <v>31853000.4789063</v>
      </c>
      <c r="F35" s="22">
        <v>43923</v>
      </c>
      <c r="G35" s="22" t="s">
        <v>130</v>
      </c>
      <c r="H35" s="63"/>
      <c r="I35" s="63">
        <v>27.1900000000023</v>
      </c>
      <c r="J35" s="21">
        <f t="shared" si="0"/>
        <v>0</v>
      </c>
      <c r="K35" s="22">
        <v>43900</v>
      </c>
      <c r="L35" s="63">
        <v>0</v>
      </c>
      <c r="M35" s="63">
        <v>58.134496086955103</v>
      </c>
      <c r="N35" s="21">
        <f t="shared" si="13"/>
        <v>0</v>
      </c>
      <c r="O35" s="23">
        <v>0</v>
      </c>
      <c r="P35" s="23">
        <v>3.1739130434798399</v>
      </c>
      <c r="Q35" s="21">
        <f t="shared" si="1"/>
        <v>0</v>
      </c>
      <c r="R35"/>
      <c r="S35" s="24"/>
      <c r="T35" s="24" t="str">
        <f t="shared" si="2"/>
        <v/>
      </c>
      <c r="U35" s="24">
        <v>-3.1578947368870999E-2</v>
      </c>
      <c r="V35" s="24">
        <f t="shared" si="3"/>
        <v>8.0830101587708036E-3</v>
      </c>
      <c r="W35" s="24">
        <v>-0.19298245614016199</v>
      </c>
      <c r="X35" s="24">
        <f t="shared" si="4"/>
        <v>-2.5540156913629986E-2</v>
      </c>
      <c r="Y35" s="24">
        <v>-0.14783253056710199</v>
      </c>
      <c r="Z35" s="24">
        <f t="shared" si="5"/>
        <v>-4.3330319749649848E-3</v>
      </c>
      <c r="AA35" s="24">
        <v>-0.233333333333721</v>
      </c>
      <c r="AB35" s="24">
        <f t="shared" si="6"/>
        <v>-6.841186736535701E-2</v>
      </c>
      <c r="AC35" s="24">
        <v>-1.8537718978223001E-2</v>
      </c>
      <c r="AD35" s="24">
        <f t="shared" si="7"/>
        <v>5.3714287048969703E-2</v>
      </c>
      <c r="AE35" s="24"/>
      <c r="AF35" s="24" t="str">
        <f t="shared" si="8"/>
        <v/>
      </c>
      <c r="AG35" s="24">
        <v>0.27868398819555301</v>
      </c>
      <c r="AH35" s="24">
        <f t="shared" si="9"/>
        <v>-6.5053324026229986E-2</v>
      </c>
      <c r="AI35" s="24">
        <v>0.78082888089702496</v>
      </c>
      <c r="AJ35" s="24">
        <f t="shared" si="10"/>
        <v>0.55071366067713901</v>
      </c>
      <c r="AK35" s="24">
        <v>1.04195817207103</v>
      </c>
      <c r="AL35" s="24">
        <f t="shared" si="11"/>
        <v>0.759872125052792</v>
      </c>
      <c r="AM35" s="24">
        <v>1.21626909963787</v>
      </c>
      <c r="AN35" s="24" t="e">
        <f t="shared" si="12"/>
        <v>#NUM!</v>
      </c>
      <c r="AO35" s="25"/>
      <c r="AP35"/>
      <c r="AQ35" s="21">
        <v>7.6923076921957503E-2</v>
      </c>
      <c r="AR35" s="21">
        <v>-7.2727272728152506E-2</v>
      </c>
      <c r="AS35" s="21">
        <v>0.13445378151489401</v>
      </c>
      <c r="AT35" s="21">
        <v>-0.15598624570164199</v>
      </c>
      <c r="AU35" s="26">
        <v>8</v>
      </c>
      <c r="AV35" s="26">
        <v>4</v>
      </c>
      <c r="AW35" s="27"/>
      <c r="AX35" s="21"/>
      <c r="AY35" s="21">
        <v>-0.289684990735259</v>
      </c>
      <c r="AZ35" s="28">
        <v>43847</v>
      </c>
      <c r="BA35" s="28">
        <v>43923</v>
      </c>
      <c r="BB35"/>
      <c r="BC35" s="29">
        <v>93.183999999999997</v>
      </c>
    </row>
    <row r="36" spans="2:55" x14ac:dyDescent="0.3">
      <c r="B36" s="19" t="s">
        <v>56</v>
      </c>
      <c r="C36" s="20" t="s">
        <v>85</v>
      </c>
      <c r="D36" s="20" t="s">
        <v>114</v>
      </c>
      <c r="E36" s="60">
        <v>2309022.0659726602</v>
      </c>
      <c r="F36" s="22">
        <v>43924</v>
      </c>
      <c r="G36" s="22" t="s">
        <v>130</v>
      </c>
      <c r="H36" s="63">
        <v>1.2700000000004401</v>
      </c>
      <c r="I36" s="63">
        <v>1.95000000000073</v>
      </c>
      <c r="J36" s="21">
        <f t="shared" si="0"/>
        <v>0.6512820512820332</v>
      </c>
      <c r="K36" s="22">
        <v>43894</v>
      </c>
      <c r="L36" s="63">
        <v>158.535700000048</v>
      </c>
      <c r="M36" s="63">
        <v>461.04888434743901</v>
      </c>
      <c r="N36" s="21">
        <f t="shared" si="13"/>
        <v>0.34385876505142576</v>
      </c>
      <c r="O36" s="23">
        <v>7</v>
      </c>
      <c r="P36" s="23">
        <v>6.8695652173919397</v>
      </c>
      <c r="Q36" s="21">
        <f t="shared" si="1"/>
        <v>1.0189873417720576</v>
      </c>
      <c r="R36"/>
      <c r="S36" s="24">
        <v>-3.78787878780713E-2</v>
      </c>
      <c r="T36" s="24">
        <f t="shared" si="2"/>
        <v>-2.8376711637065448E-2</v>
      </c>
      <c r="U36" s="24">
        <v>-5.9259259259342799E-2</v>
      </c>
      <c r="V36" s="24">
        <f t="shared" si="3"/>
        <v>-1.9597301731700996E-2</v>
      </c>
      <c r="W36" s="24">
        <v>-0.36078180889133399</v>
      </c>
      <c r="X36" s="24">
        <f t="shared" si="4"/>
        <v>-0.19333950966480198</v>
      </c>
      <c r="Y36" s="24">
        <v>-0.352040816326044</v>
      </c>
      <c r="Z36" s="24">
        <f t="shared" si="5"/>
        <v>-0.20854131773390699</v>
      </c>
      <c r="AA36" s="24">
        <v>-0.36078180889133399</v>
      </c>
      <c r="AB36" s="24">
        <f t="shared" si="6"/>
        <v>-0.19586034292297</v>
      </c>
      <c r="AC36" s="24">
        <v>-0.36931603965233101</v>
      </c>
      <c r="AD36" s="24">
        <f t="shared" si="7"/>
        <v>-0.29706403362513834</v>
      </c>
      <c r="AE36" s="24">
        <v>-0.52346453402424198</v>
      </c>
      <c r="AF36" s="24">
        <f t="shared" si="8"/>
        <v>-0.76270536620722795</v>
      </c>
      <c r="AG36" s="24">
        <v>-0.54546013009152405</v>
      </c>
      <c r="AH36" s="24">
        <f t="shared" si="9"/>
        <v>-0.88919744231330711</v>
      </c>
      <c r="AI36" s="24">
        <v>-0.47766079796652799</v>
      </c>
      <c r="AJ36" s="24">
        <f t="shared" si="10"/>
        <v>-0.707776018186414</v>
      </c>
      <c r="AK36" s="24">
        <v>-0.38675928756769301</v>
      </c>
      <c r="AL36" s="24">
        <f t="shared" si="11"/>
        <v>-0.66884533458593098</v>
      </c>
      <c r="AM36" s="24">
        <v>-0.39377340825041801</v>
      </c>
      <c r="AN36" s="24" t="e">
        <f t="shared" si="12"/>
        <v>#NUM!</v>
      </c>
      <c r="AO36" s="25"/>
      <c r="AP36"/>
      <c r="AQ36" s="21">
        <v>5.9405940593933303E-2</v>
      </c>
      <c r="AR36" s="21">
        <v>-6.4285714285724702E-2</v>
      </c>
      <c r="AS36" s="21">
        <v>4.3729661405450301E-2</v>
      </c>
      <c r="AT36" s="21">
        <v>-0.31472081218264097</v>
      </c>
      <c r="AU36" s="26">
        <v>1</v>
      </c>
      <c r="AV36" s="26">
        <v>9</v>
      </c>
      <c r="AW36" s="27"/>
      <c r="AX36" s="21"/>
      <c r="AY36" s="21">
        <v>-0.51816969551320702</v>
      </c>
      <c r="AZ36" s="28">
        <v>43559</v>
      </c>
      <c r="BA36" s="28">
        <v>43924</v>
      </c>
      <c r="BB36"/>
      <c r="BC36" s="29">
        <v>9780.9279999999999</v>
      </c>
    </row>
    <row r="37" spans="2:55" x14ac:dyDescent="0.3">
      <c r="B37" s="19" t="s">
        <v>57</v>
      </c>
      <c r="C37" s="20" t="s">
        <v>86</v>
      </c>
      <c r="D37" s="20" t="s">
        <v>115</v>
      </c>
      <c r="E37" s="60">
        <v>5913428.87060156</v>
      </c>
      <c r="F37" s="22">
        <v>43895</v>
      </c>
      <c r="G37" s="22" t="s">
        <v>130</v>
      </c>
      <c r="H37" s="63"/>
      <c r="I37" s="63">
        <v>3.4000000000014601</v>
      </c>
      <c r="J37" s="21">
        <f t="shared" si="0"/>
        <v>0</v>
      </c>
      <c r="K37" s="22">
        <v>43895</v>
      </c>
      <c r="L37" s="63">
        <v>0</v>
      </c>
      <c r="M37" s="63">
        <v>0.29565217391308402</v>
      </c>
      <c r="N37" s="21">
        <f t="shared" si="13"/>
        <v>0</v>
      </c>
      <c r="O37" s="23">
        <v>0</v>
      </c>
      <c r="P37" s="23">
        <v>4.3478260869562697E-2</v>
      </c>
      <c r="Q37" s="21">
        <f t="shared" si="1"/>
        <v>0</v>
      </c>
      <c r="R37"/>
      <c r="S37" s="24"/>
      <c r="T37" s="24" t="str">
        <f t="shared" si="2"/>
        <v/>
      </c>
      <c r="U37" s="24"/>
      <c r="V37" s="24" t="str">
        <f t="shared" si="3"/>
        <v/>
      </c>
      <c r="W37" s="24"/>
      <c r="X37" s="24" t="str">
        <f t="shared" si="4"/>
        <v/>
      </c>
      <c r="Y37" s="24"/>
      <c r="Z37" s="24" t="str">
        <f t="shared" si="5"/>
        <v/>
      </c>
      <c r="AA37" s="24"/>
      <c r="AB37" s="24" t="str">
        <f t="shared" si="6"/>
        <v/>
      </c>
      <c r="AC37" s="24"/>
      <c r="AD37" s="24" t="str">
        <f t="shared" si="7"/>
        <v/>
      </c>
      <c r="AE37" s="24"/>
      <c r="AF37" s="24" t="str">
        <f t="shared" si="8"/>
        <v/>
      </c>
      <c r="AG37" s="24"/>
      <c r="AH37" s="24" t="str">
        <f t="shared" si="9"/>
        <v/>
      </c>
      <c r="AI37" s="24"/>
      <c r="AJ37" s="24" t="str">
        <f t="shared" si="10"/>
        <v/>
      </c>
      <c r="AK37" s="24"/>
      <c r="AL37" s="24" t="str">
        <f t="shared" si="11"/>
        <v/>
      </c>
      <c r="AM37" s="24"/>
      <c r="AN37" s="24" t="str">
        <f t="shared" si="12"/>
        <v/>
      </c>
      <c r="AO37" s="25"/>
      <c r="AP37"/>
      <c r="AQ37" s="21"/>
      <c r="AR37" s="21"/>
      <c r="AS37" s="21">
        <v>0</v>
      </c>
      <c r="AT37" s="21">
        <v>-2.2988505746980099E-2</v>
      </c>
      <c r="AU37" s="26"/>
      <c r="AV37" s="26"/>
      <c r="AW37" s="27"/>
      <c r="AX37" s="21"/>
      <c r="AY37" s="21">
        <v>-2.8571428571012799E-2</v>
      </c>
      <c r="AZ37" s="28">
        <v>43602</v>
      </c>
      <c r="BA37" s="28">
        <v>43895</v>
      </c>
      <c r="BB37"/>
      <c r="BC37" s="29">
        <v>2</v>
      </c>
    </row>
    <row r="38" spans="2:55" x14ac:dyDescent="0.3">
      <c r="B38" s="19" t="s">
        <v>58</v>
      </c>
      <c r="C38" s="20" t="s">
        <v>86</v>
      </c>
      <c r="D38" s="20" t="s">
        <v>116</v>
      </c>
      <c r="E38" s="60">
        <v>5913428.87060156</v>
      </c>
      <c r="F38" s="22">
        <v>43924</v>
      </c>
      <c r="G38" s="22" t="s">
        <v>130</v>
      </c>
      <c r="H38" s="63">
        <v>0.26999999999998198</v>
      </c>
      <c r="I38" s="63">
        <v>0.474999999999909</v>
      </c>
      <c r="J38" s="21">
        <f t="shared" si="0"/>
        <v>0.56842105263164988</v>
      </c>
      <c r="K38" s="22">
        <v>43894</v>
      </c>
      <c r="L38" s="63">
        <v>652.04538000011405</v>
      </c>
      <c r="M38" s="63">
        <v>1824.6693217411</v>
      </c>
      <c r="N38" s="21">
        <f t="shared" si="13"/>
        <v>0.35734988922701466</v>
      </c>
      <c r="O38" s="23">
        <v>42</v>
      </c>
      <c r="P38" s="23">
        <v>65.217391304322504</v>
      </c>
      <c r="Q38" s="21">
        <f t="shared" si="1"/>
        <v>0.64400000000025004</v>
      </c>
      <c r="R38"/>
      <c r="S38" s="24">
        <v>-6.8965517240940202E-2</v>
      </c>
      <c r="T38" s="24">
        <f t="shared" si="2"/>
        <v>-5.946344099993435E-2</v>
      </c>
      <c r="U38" s="24">
        <v>-0.129032258064399</v>
      </c>
      <c r="V38" s="24">
        <f t="shared" si="3"/>
        <v>-8.9370300536757194E-2</v>
      </c>
      <c r="W38" s="24">
        <v>-0.39325842696707702</v>
      </c>
      <c r="X38" s="24">
        <f t="shared" si="4"/>
        <v>-0.22581612774054502</v>
      </c>
      <c r="Y38" s="24">
        <v>-0.46</v>
      </c>
      <c r="Z38" s="24">
        <f t="shared" si="5"/>
        <v>-0.31650050140786301</v>
      </c>
      <c r="AA38" s="24">
        <v>-0.42060085836856198</v>
      </c>
      <c r="AB38" s="24">
        <f t="shared" si="6"/>
        <v>-0.25567939240019799</v>
      </c>
      <c r="AC38" s="24">
        <v>-0.37209302325558402</v>
      </c>
      <c r="AD38" s="24">
        <f t="shared" si="7"/>
        <v>-0.29984101722839129</v>
      </c>
      <c r="AE38" s="24">
        <v>-0.57142857142956904</v>
      </c>
      <c r="AF38" s="24">
        <f t="shared" si="8"/>
        <v>-0.81066940361255502</v>
      </c>
      <c r="AG38" s="24">
        <v>-0.77109429643372995</v>
      </c>
      <c r="AH38" s="24">
        <f t="shared" si="9"/>
        <v>-1.114831608655513</v>
      </c>
      <c r="AI38" s="24">
        <v>-0.67747437010984901</v>
      </c>
      <c r="AJ38" s="24">
        <f t="shared" si="10"/>
        <v>-0.90758959032973507</v>
      </c>
      <c r="AK38" s="24">
        <v>-0.414397199628875</v>
      </c>
      <c r="AL38" s="24">
        <f t="shared" si="11"/>
        <v>-0.69648324664711292</v>
      </c>
      <c r="AM38" s="24">
        <v>-0.50718369758746096</v>
      </c>
      <c r="AN38" s="24" t="e">
        <f t="shared" si="12"/>
        <v>#NUM!</v>
      </c>
      <c r="AO38" s="25">
        <v>57.120906718890197</v>
      </c>
      <c r="AP38"/>
      <c r="AQ38" s="21">
        <v>0.15217391304220701</v>
      </c>
      <c r="AR38" s="21">
        <v>-0.10941475826985</v>
      </c>
      <c r="AS38" s="21">
        <v>0.29737609329633402</v>
      </c>
      <c r="AT38" s="21">
        <v>-0.29223744292277798</v>
      </c>
      <c r="AU38" s="26">
        <v>4</v>
      </c>
      <c r="AV38" s="26">
        <v>8</v>
      </c>
      <c r="AW38" s="27">
        <v>-0.82605242916360999</v>
      </c>
      <c r="AX38" s="21">
        <v>5.9281267144615402E-2</v>
      </c>
      <c r="AY38" s="21">
        <v>-0.564516129032127</v>
      </c>
      <c r="AZ38" s="28">
        <v>43559</v>
      </c>
      <c r="BA38" s="28">
        <v>43924</v>
      </c>
      <c r="BB38"/>
      <c r="BC38" s="29">
        <v>146488.75099999999</v>
      </c>
    </row>
    <row r="39" spans="2:55" x14ac:dyDescent="0.3">
      <c r="B39" s="19"/>
      <c r="C39" s="20"/>
      <c r="D39" s="20"/>
      <c r="E39" s="60"/>
      <c r="F39" s="22"/>
      <c r="G39" s="22"/>
      <c r="H39" s="63"/>
      <c r="I39" s="63"/>
      <c r="J39" s="21" t="str">
        <f t="shared" si="0"/>
        <v/>
      </c>
      <c r="K39" s="22"/>
      <c r="L39" s="63"/>
      <c r="M39" s="63"/>
      <c r="N39" s="21" t="str">
        <f t="shared" si="13"/>
        <v/>
      </c>
      <c r="O39" s="23"/>
      <c r="P39" s="23"/>
      <c r="Q39" s="21" t="str">
        <f t="shared" si="1"/>
        <v/>
      </c>
      <c r="R39"/>
      <c r="S39" s="24"/>
      <c r="T39" s="24" t="str">
        <f t="shared" si="2"/>
        <v/>
      </c>
      <c r="U39" s="24"/>
      <c r="V39" s="24" t="str">
        <f t="shared" si="3"/>
        <v/>
      </c>
      <c r="W39" s="24"/>
      <c r="X39" s="24" t="str">
        <f t="shared" si="4"/>
        <v/>
      </c>
      <c r="Y39" s="24"/>
      <c r="Z39" s="24" t="str">
        <f t="shared" si="5"/>
        <v/>
      </c>
      <c r="AA39" s="24"/>
      <c r="AB39" s="24" t="str">
        <f t="shared" si="6"/>
        <v/>
      </c>
      <c r="AC39" s="24"/>
      <c r="AD39" s="24" t="str">
        <f t="shared" si="7"/>
        <v/>
      </c>
      <c r="AE39" s="24"/>
      <c r="AF39" s="24" t="str">
        <f t="shared" si="8"/>
        <v/>
      </c>
      <c r="AG39" s="24"/>
      <c r="AH39" s="24" t="str">
        <f t="shared" si="9"/>
        <v/>
      </c>
      <c r="AI39" s="24"/>
      <c r="AJ39" s="24" t="str">
        <f t="shared" si="10"/>
        <v/>
      </c>
      <c r="AK39" s="24"/>
      <c r="AL39" s="24" t="str">
        <f t="shared" si="11"/>
        <v/>
      </c>
      <c r="AM39" s="24"/>
      <c r="AN39" s="24" t="str">
        <f t="shared" si="12"/>
        <v/>
      </c>
      <c r="AO39" s="25"/>
      <c r="AP39"/>
      <c r="AQ39" s="21"/>
      <c r="AR39" s="21"/>
      <c r="AS39" s="21"/>
      <c r="AT39" s="21"/>
      <c r="AU39" s="26"/>
      <c r="AV39" s="26"/>
      <c r="AW39" s="27"/>
      <c r="AX39" s="21"/>
      <c r="AY39" s="21"/>
      <c r="AZ39" s="28"/>
      <c r="BA39" s="28"/>
      <c r="BB39"/>
      <c r="BC39" s="29"/>
    </row>
    <row r="40" spans="2:55" x14ac:dyDescent="0.3">
      <c r="B40" s="19"/>
      <c r="C40" s="20"/>
      <c r="D40" s="20"/>
      <c r="E40" s="60"/>
      <c r="F40" s="22"/>
      <c r="G40" s="22"/>
      <c r="H40" s="63"/>
      <c r="I40" s="63"/>
      <c r="J40" s="21" t="str">
        <f t="shared" si="0"/>
        <v/>
      </c>
      <c r="K40" s="22"/>
      <c r="L40" s="63"/>
      <c r="M40" s="63"/>
      <c r="N40" s="21" t="str">
        <f t="shared" si="13"/>
        <v/>
      </c>
      <c r="O40" s="23"/>
      <c r="P40" s="23"/>
      <c r="Q40" s="21" t="str">
        <f t="shared" si="1"/>
        <v/>
      </c>
      <c r="R40"/>
      <c r="S40" s="24"/>
      <c r="T40" s="24" t="str">
        <f t="shared" si="2"/>
        <v/>
      </c>
      <c r="U40" s="24"/>
      <c r="V40" s="24" t="str">
        <f t="shared" si="3"/>
        <v/>
      </c>
      <c r="W40" s="24"/>
      <c r="X40" s="24" t="str">
        <f t="shared" si="4"/>
        <v/>
      </c>
      <c r="Y40" s="24"/>
      <c r="Z40" s="24" t="str">
        <f t="shared" si="5"/>
        <v/>
      </c>
      <c r="AA40" s="24"/>
      <c r="AB40" s="24" t="str">
        <f t="shared" si="6"/>
        <v/>
      </c>
      <c r="AC40" s="24"/>
      <c r="AD40" s="24" t="str">
        <f t="shared" si="7"/>
        <v/>
      </c>
      <c r="AE40" s="24"/>
      <c r="AF40" s="24" t="str">
        <f t="shared" si="8"/>
        <v/>
      </c>
      <c r="AG40" s="24"/>
      <c r="AH40" s="24" t="str">
        <f t="shared" si="9"/>
        <v/>
      </c>
      <c r="AI40" s="24"/>
      <c r="AJ40" s="24" t="str">
        <f t="shared" si="10"/>
        <v/>
      </c>
      <c r="AK40" s="24"/>
      <c r="AL40" s="24" t="str">
        <f t="shared" si="11"/>
        <v/>
      </c>
      <c r="AM40" s="24"/>
      <c r="AN40" s="24" t="str">
        <f t="shared" si="12"/>
        <v/>
      </c>
      <c r="AO40" s="25"/>
      <c r="AP40"/>
      <c r="AQ40" s="21"/>
      <c r="AR40" s="21"/>
      <c r="AS40" s="21"/>
      <c r="AT40" s="21"/>
      <c r="AU40" s="26"/>
      <c r="AV40" s="26"/>
      <c r="AW40" s="27"/>
      <c r="AX40" s="21"/>
      <c r="AY40" s="21"/>
      <c r="AZ40" s="28"/>
      <c r="BA40" s="28"/>
      <c r="BB40"/>
      <c r="BC40" s="29"/>
    </row>
    <row r="41" spans="2:55" x14ac:dyDescent="0.3">
      <c r="B41" s="19"/>
      <c r="C41" s="20"/>
      <c r="D41" s="20"/>
      <c r="E41" s="60"/>
      <c r="F41" s="22"/>
      <c r="G41" s="22"/>
      <c r="H41" s="63"/>
      <c r="I41" s="63"/>
      <c r="J41" s="21" t="str">
        <f t="shared" si="0"/>
        <v/>
      </c>
      <c r="K41" s="22"/>
      <c r="L41" s="63"/>
      <c r="M41" s="63"/>
      <c r="N41" s="21" t="str">
        <f t="shared" si="13"/>
        <v/>
      </c>
      <c r="O41" s="23"/>
      <c r="P41" s="23"/>
      <c r="Q41" s="21" t="str">
        <f t="shared" si="1"/>
        <v/>
      </c>
      <c r="R41"/>
      <c r="S41" s="24"/>
      <c r="T41" s="24" t="str">
        <f t="shared" ref="T41:T72" si="14">IF(S41="","",S41-U$6)</f>
        <v/>
      </c>
      <c r="U41" s="24"/>
      <c r="V41" s="24" t="str">
        <f t="shared" ref="V41:V72" si="15">IF(U41="","",U41-W$6)</f>
        <v/>
      </c>
      <c r="W41" s="24"/>
      <c r="X41" s="24" t="str">
        <f t="shared" ref="X41:X72" si="16">IF(W41="","",W41-Y$6)</f>
        <v/>
      </c>
      <c r="Y41" s="24"/>
      <c r="Z41" s="24" t="str">
        <f t="shared" ref="Z41:Z72" si="17">IF(Y41="","",Y41-AA$6)</f>
        <v/>
      </c>
      <c r="AA41" s="24"/>
      <c r="AB41" s="24" t="str">
        <f t="shared" ref="AB41:AB72" si="18">IF(AA41="","",AA41-AC$6)</f>
        <v/>
      </c>
      <c r="AC41" s="24"/>
      <c r="AD41" s="24" t="str">
        <f t="shared" ref="AD41:AD72" si="19">IF(AC41="","",AC41-AE$6)</f>
        <v/>
      </c>
      <c r="AE41" s="24"/>
      <c r="AF41" s="24" t="str">
        <f t="shared" ref="AF41:AF72" si="20">IF(AE41="","",AE41-AG$6)</f>
        <v/>
      </c>
      <c r="AG41" s="24"/>
      <c r="AH41" s="24" t="str">
        <f t="shared" ref="AH41:AH72" si="21">IF(AG41="","",AG41-AI$6)</f>
        <v/>
      </c>
      <c r="AI41" s="24"/>
      <c r="AJ41" s="24" t="str">
        <f t="shared" ref="AJ41:AJ72" si="22">IF(AI41="","",AI41-AK$6)</f>
        <v/>
      </c>
      <c r="AK41" s="24"/>
      <c r="AL41" s="24" t="str">
        <f t="shared" ref="AL41:AL72" si="23">IF(AK41="","",AK41-AM$6)</f>
        <v/>
      </c>
      <c r="AM41" s="24"/>
      <c r="AN41" s="24" t="str">
        <f t="shared" ref="AN41:AN72" si="24">IF(AM41="","",AM41-AO$6)</f>
        <v/>
      </c>
      <c r="AO41" s="25"/>
      <c r="AP41"/>
      <c r="AQ41" s="21"/>
      <c r="AR41" s="21"/>
      <c r="AS41" s="21"/>
      <c r="AT41" s="21"/>
      <c r="AU41" s="26"/>
      <c r="AV41" s="26"/>
      <c r="AW41" s="27"/>
      <c r="AX41" s="21"/>
      <c r="AY41" s="21"/>
      <c r="AZ41" s="28"/>
      <c r="BA41" s="28"/>
      <c r="BB41"/>
      <c r="BC41" s="29"/>
    </row>
    <row r="42" spans="2:55" x14ac:dyDescent="0.3">
      <c r="B42" s="19"/>
      <c r="C42" s="20"/>
      <c r="D42" s="20"/>
      <c r="E42" s="60"/>
      <c r="F42" s="22"/>
      <c r="G42" s="22"/>
      <c r="H42" s="63"/>
      <c r="I42" s="63"/>
      <c r="J42" s="21" t="str">
        <f t="shared" si="0"/>
        <v/>
      </c>
      <c r="K42" s="22"/>
      <c r="L42" s="63"/>
      <c r="M42" s="63"/>
      <c r="N42" s="21" t="str">
        <f t="shared" si="13"/>
        <v/>
      </c>
      <c r="O42" s="23"/>
      <c r="P42" s="23"/>
      <c r="Q42" s="21" t="str">
        <f t="shared" si="1"/>
        <v/>
      </c>
      <c r="R42"/>
      <c r="S42" s="24"/>
      <c r="T42" s="24" t="str">
        <f t="shared" si="14"/>
        <v/>
      </c>
      <c r="U42" s="24"/>
      <c r="V42" s="24" t="str">
        <f t="shared" si="15"/>
        <v/>
      </c>
      <c r="W42" s="24"/>
      <c r="X42" s="24" t="str">
        <f t="shared" si="16"/>
        <v/>
      </c>
      <c r="Y42" s="24"/>
      <c r="Z42" s="24" t="str">
        <f t="shared" si="17"/>
        <v/>
      </c>
      <c r="AA42" s="24"/>
      <c r="AB42" s="24" t="str">
        <f t="shared" si="18"/>
        <v/>
      </c>
      <c r="AC42" s="24"/>
      <c r="AD42" s="24" t="str">
        <f t="shared" si="19"/>
        <v/>
      </c>
      <c r="AE42" s="24"/>
      <c r="AF42" s="24" t="str">
        <f t="shared" si="20"/>
        <v/>
      </c>
      <c r="AG42" s="24"/>
      <c r="AH42" s="24" t="str">
        <f t="shared" si="21"/>
        <v/>
      </c>
      <c r="AI42" s="24"/>
      <c r="AJ42" s="24" t="str">
        <f t="shared" si="22"/>
        <v/>
      </c>
      <c r="AK42" s="24"/>
      <c r="AL42" s="24" t="str">
        <f t="shared" si="23"/>
        <v/>
      </c>
      <c r="AM42" s="24"/>
      <c r="AN42" s="24" t="str">
        <f t="shared" si="24"/>
        <v/>
      </c>
      <c r="AO42" s="25"/>
      <c r="AP42"/>
      <c r="AQ42" s="21"/>
      <c r="AR42" s="21"/>
      <c r="AS42" s="21"/>
      <c r="AT42" s="21"/>
      <c r="AU42" s="26"/>
      <c r="AV42" s="26"/>
      <c r="AW42" s="27"/>
      <c r="AX42" s="21"/>
      <c r="AY42" s="21"/>
      <c r="AZ42" s="28"/>
      <c r="BA42" s="28"/>
      <c r="BB42"/>
      <c r="BC42" s="29"/>
    </row>
    <row r="43" spans="2:55" x14ac:dyDescent="0.3">
      <c r="B43" s="19"/>
      <c r="C43" s="20"/>
      <c r="D43" s="20"/>
      <c r="E43" s="60"/>
      <c r="F43" s="22"/>
      <c r="G43" s="22"/>
      <c r="H43" s="63"/>
      <c r="I43" s="63"/>
      <c r="J43" s="21" t="str">
        <f t="shared" si="0"/>
        <v/>
      </c>
      <c r="K43" s="22"/>
      <c r="L43" s="63"/>
      <c r="M43" s="63"/>
      <c r="N43" s="21" t="str">
        <f t="shared" si="13"/>
        <v/>
      </c>
      <c r="O43" s="23"/>
      <c r="P43" s="23"/>
      <c r="Q43" s="21" t="str">
        <f t="shared" si="1"/>
        <v/>
      </c>
      <c r="R43"/>
      <c r="S43" s="24"/>
      <c r="T43" s="24" t="str">
        <f t="shared" si="14"/>
        <v/>
      </c>
      <c r="U43" s="24"/>
      <c r="V43" s="24" t="str">
        <f t="shared" si="15"/>
        <v/>
      </c>
      <c r="W43" s="24"/>
      <c r="X43" s="24" t="str">
        <f t="shared" si="16"/>
        <v/>
      </c>
      <c r="Y43" s="24"/>
      <c r="Z43" s="24" t="str">
        <f t="shared" si="17"/>
        <v/>
      </c>
      <c r="AA43" s="24"/>
      <c r="AB43" s="24" t="str">
        <f t="shared" si="18"/>
        <v/>
      </c>
      <c r="AC43" s="24"/>
      <c r="AD43" s="24" t="str">
        <f t="shared" si="19"/>
        <v/>
      </c>
      <c r="AE43" s="24"/>
      <c r="AF43" s="24" t="str">
        <f t="shared" si="20"/>
        <v/>
      </c>
      <c r="AG43" s="24"/>
      <c r="AH43" s="24" t="str">
        <f t="shared" si="21"/>
        <v/>
      </c>
      <c r="AI43" s="24"/>
      <c r="AJ43" s="24" t="str">
        <f t="shared" si="22"/>
        <v/>
      </c>
      <c r="AK43" s="24"/>
      <c r="AL43" s="24" t="str">
        <f t="shared" si="23"/>
        <v/>
      </c>
      <c r="AM43" s="24"/>
      <c r="AN43" s="24" t="str">
        <f t="shared" si="24"/>
        <v/>
      </c>
      <c r="AO43" s="25"/>
      <c r="AP43"/>
      <c r="AQ43" s="21"/>
      <c r="AR43" s="21"/>
      <c r="AS43" s="21"/>
      <c r="AT43" s="21"/>
      <c r="AU43" s="26"/>
      <c r="AV43" s="26"/>
      <c r="AW43" s="27"/>
      <c r="AX43" s="21"/>
      <c r="AY43" s="21"/>
      <c r="AZ43" s="28"/>
      <c r="BA43" s="28"/>
      <c r="BB43"/>
      <c r="BC43" s="29"/>
    </row>
    <row r="44" spans="2:55" x14ac:dyDescent="0.3">
      <c r="B44" s="19"/>
      <c r="C44" s="20"/>
      <c r="D44" s="20"/>
      <c r="E44" s="60"/>
      <c r="F44" s="22"/>
      <c r="G44" s="22"/>
      <c r="H44" s="63"/>
      <c r="I44" s="63"/>
      <c r="J44" s="21" t="str">
        <f t="shared" si="0"/>
        <v/>
      </c>
      <c r="K44" s="22"/>
      <c r="L44" s="63"/>
      <c r="M44" s="63"/>
      <c r="N44" s="21" t="str">
        <f t="shared" si="13"/>
        <v/>
      </c>
      <c r="O44" s="23"/>
      <c r="P44" s="23"/>
      <c r="Q44" s="21" t="str">
        <f t="shared" si="1"/>
        <v/>
      </c>
      <c r="R44"/>
      <c r="S44" s="24"/>
      <c r="T44" s="24" t="str">
        <f t="shared" si="14"/>
        <v/>
      </c>
      <c r="U44" s="24"/>
      <c r="V44" s="24" t="str">
        <f t="shared" si="15"/>
        <v/>
      </c>
      <c r="W44" s="24"/>
      <c r="X44" s="24" t="str">
        <f t="shared" si="16"/>
        <v/>
      </c>
      <c r="Y44" s="24"/>
      <c r="Z44" s="24" t="str">
        <f t="shared" si="17"/>
        <v/>
      </c>
      <c r="AA44" s="24"/>
      <c r="AB44" s="24" t="str">
        <f t="shared" si="18"/>
        <v/>
      </c>
      <c r="AC44" s="24"/>
      <c r="AD44" s="24" t="str">
        <f t="shared" si="19"/>
        <v/>
      </c>
      <c r="AE44" s="24"/>
      <c r="AF44" s="24" t="str">
        <f t="shared" si="20"/>
        <v/>
      </c>
      <c r="AG44" s="24"/>
      <c r="AH44" s="24" t="str">
        <f t="shared" si="21"/>
        <v/>
      </c>
      <c r="AI44" s="24"/>
      <c r="AJ44" s="24" t="str">
        <f t="shared" si="22"/>
        <v/>
      </c>
      <c r="AK44" s="24"/>
      <c r="AL44" s="24" t="str">
        <f t="shared" si="23"/>
        <v/>
      </c>
      <c r="AM44" s="24"/>
      <c r="AN44" s="24" t="str">
        <f t="shared" si="24"/>
        <v/>
      </c>
      <c r="AO44" s="25"/>
      <c r="AP44"/>
      <c r="AQ44" s="21"/>
      <c r="AR44" s="21"/>
      <c r="AS44" s="21"/>
      <c r="AT44" s="21"/>
      <c r="AU44" s="26"/>
      <c r="AV44" s="26"/>
      <c r="AW44" s="27"/>
      <c r="AX44" s="21"/>
      <c r="AY44" s="21"/>
      <c r="AZ44" s="28"/>
      <c r="BA44" s="28"/>
      <c r="BB44"/>
      <c r="BC44" s="29"/>
    </row>
    <row r="45" spans="2:55" x14ac:dyDescent="0.3">
      <c r="B45" s="19"/>
      <c r="C45" s="20"/>
      <c r="D45" s="20"/>
      <c r="E45" s="60"/>
      <c r="F45" s="22"/>
      <c r="G45" s="22"/>
      <c r="H45" s="63"/>
      <c r="I45" s="63"/>
      <c r="J45" s="21" t="str">
        <f t="shared" si="0"/>
        <v/>
      </c>
      <c r="K45" s="22"/>
      <c r="L45" s="63"/>
      <c r="M45" s="63"/>
      <c r="N45" s="21" t="str">
        <f t="shared" si="13"/>
        <v/>
      </c>
      <c r="O45" s="23"/>
      <c r="P45" s="23"/>
      <c r="Q45" s="21" t="str">
        <f t="shared" si="1"/>
        <v/>
      </c>
      <c r="R45"/>
      <c r="S45" s="24"/>
      <c r="T45" s="24" t="str">
        <f t="shared" si="14"/>
        <v/>
      </c>
      <c r="U45" s="24"/>
      <c r="V45" s="24" t="str">
        <f t="shared" si="15"/>
        <v/>
      </c>
      <c r="W45" s="24"/>
      <c r="X45" s="24" t="str">
        <f t="shared" si="16"/>
        <v/>
      </c>
      <c r="Y45" s="24"/>
      <c r="Z45" s="24" t="str">
        <f t="shared" si="17"/>
        <v/>
      </c>
      <c r="AA45" s="24"/>
      <c r="AB45" s="24" t="str">
        <f t="shared" si="18"/>
        <v/>
      </c>
      <c r="AC45" s="24"/>
      <c r="AD45" s="24" t="str">
        <f t="shared" si="19"/>
        <v/>
      </c>
      <c r="AE45" s="24"/>
      <c r="AF45" s="24" t="str">
        <f t="shared" si="20"/>
        <v/>
      </c>
      <c r="AG45" s="24"/>
      <c r="AH45" s="24" t="str">
        <f t="shared" si="21"/>
        <v/>
      </c>
      <c r="AI45" s="24"/>
      <c r="AJ45" s="24" t="str">
        <f t="shared" si="22"/>
        <v/>
      </c>
      <c r="AK45" s="24"/>
      <c r="AL45" s="24" t="str">
        <f t="shared" si="23"/>
        <v/>
      </c>
      <c r="AM45" s="24"/>
      <c r="AN45" s="24" t="str">
        <f t="shared" si="24"/>
        <v/>
      </c>
      <c r="AO45" s="25"/>
      <c r="AP45"/>
      <c r="AQ45" s="21"/>
      <c r="AR45" s="21"/>
      <c r="AS45" s="21"/>
      <c r="AT45" s="21"/>
      <c r="AU45" s="26"/>
      <c r="AV45" s="26"/>
      <c r="AW45" s="27"/>
      <c r="AX45" s="21"/>
      <c r="AY45" s="21"/>
      <c r="AZ45" s="28"/>
      <c r="BA45" s="28"/>
      <c r="BB45"/>
      <c r="BC45" s="29"/>
    </row>
    <row r="46" spans="2:55" x14ac:dyDescent="0.3">
      <c r="B46" s="19"/>
      <c r="C46" s="20"/>
      <c r="D46" s="20"/>
      <c r="E46" s="60"/>
      <c r="F46" s="22"/>
      <c r="G46" s="22"/>
      <c r="H46" s="63"/>
      <c r="I46" s="63"/>
      <c r="J46" s="21" t="str">
        <f t="shared" si="0"/>
        <v/>
      </c>
      <c r="K46" s="22"/>
      <c r="L46" s="63"/>
      <c r="M46" s="63"/>
      <c r="N46" s="21" t="str">
        <f t="shared" si="13"/>
        <v/>
      </c>
      <c r="O46" s="23"/>
      <c r="P46" s="23"/>
      <c r="Q46" s="21" t="str">
        <f t="shared" si="1"/>
        <v/>
      </c>
      <c r="R46"/>
      <c r="S46" s="24"/>
      <c r="T46" s="24" t="str">
        <f t="shared" si="14"/>
        <v/>
      </c>
      <c r="U46" s="24"/>
      <c r="V46" s="24" t="str">
        <f t="shared" si="15"/>
        <v/>
      </c>
      <c r="W46" s="24"/>
      <c r="X46" s="24" t="str">
        <f t="shared" si="16"/>
        <v/>
      </c>
      <c r="Y46" s="24"/>
      <c r="Z46" s="24" t="str">
        <f t="shared" si="17"/>
        <v/>
      </c>
      <c r="AA46" s="24"/>
      <c r="AB46" s="24" t="str">
        <f t="shared" si="18"/>
        <v/>
      </c>
      <c r="AC46" s="24"/>
      <c r="AD46" s="24" t="str">
        <f t="shared" si="19"/>
        <v/>
      </c>
      <c r="AE46" s="24"/>
      <c r="AF46" s="24" t="str">
        <f t="shared" si="20"/>
        <v/>
      </c>
      <c r="AG46" s="24"/>
      <c r="AH46" s="24" t="str">
        <f t="shared" si="21"/>
        <v/>
      </c>
      <c r="AI46" s="24"/>
      <c r="AJ46" s="24" t="str">
        <f t="shared" si="22"/>
        <v/>
      </c>
      <c r="AK46" s="24"/>
      <c r="AL46" s="24" t="str">
        <f t="shared" si="23"/>
        <v/>
      </c>
      <c r="AM46" s="24"/>
      <c r="AN46" s="24" t="str">
        <f t="shared" si="24"/>
        <v/>
      </c>
      <c r="AO46" s="25"/>
      <c r="AP46"/>
      <c r="AQ46" s="21"/>
      <c r="AR46" s="21"/>
      <c r="AS46" s="21"/>
      <c r="AT46" s="21"/>
      <c r="AU46" s="26"/>
      <c r="AV46" s="26"/>
      <c r="AW46" s="27"/>
      <c r="AX46" s="21"/>
      <c r="AY46" s="21"/>
      <c r="AZ46" s="28"/>
      <c r="BA46" s="28"/>
      <c r="BB46"/>
      <c r="BC46" s="29"/>
    </row>
    <row r="47" spans="2:55" x14ac:dyDescent="0.3">
      <c r="B47" s="19"/>
      <c r="C47" s="20"/>
      <c r="D47" s="20"/>
      <c r="E47" s="60"/>
      <c r="F47" s="22"/>
      <c r="G47" s="22"/>
      <c r="H47" s="63"/>
      <c r="I47" s="63"/>
      <c r="J47" s="21" t="str">
        <f t="shared" si="0"/>
        <v/>
      </c>
      <c r="K47" s="22"/>
      <c r="L47" s="63"/>
      <c r="M47" s="63"/>
      <c r="N47" s="21" t="str">
        <f t="shared" si="13"/>
        <v/>
      </c>
      <c r="O47" s="23"/>
      <c r="P47" s="23"/>
      <c r="Q47" s="21" t="str">
        <f t="shared" si="1"/>
        <v/>
      </c>
      <c r="R47"/>
      <c r="S47" s="24"/>
      <c r="T47" s="24" t="str">
        <f t="shared" si="14"/>
        <v/>
      </c>
      <c r="U47" s="24"/>
      <c r="V47" s="24" t="str">
        <f t="shared" si="15"/>
        <v/>
      </c>
      <c r="W47" s="24"/>
      <c r="X47" s="24" t="str">
        <f t="shared" si="16"/>
        <v/>
      </c>
      <c r="Y47" s="24"/>
      <c r="Z47" s="24" t="str">
        <f t="shared" si="17"/>
        <v/>
      </c>
      <c r="AA47" s="24"/>
      <c r="AB47" s="24" t="str">
        <f t="shared" si="18"/>
        <v/>
      </c>
      <c r="AC47" s="24"/>
      <c r="AD47" s="24" t="str">
        <f t="shared" si="19"/>
        <v/>
      </c>
      <c r="AE47" s="24"/>
      <c r="AF47" s="24" t="str">
        <f t="shared" si="20"/>
        <v/>
      </c>
      <c r="AG47" s="24"/>
      <c r="AH47" s="24" t="str">
        <f t="shared" si="21"/>
        <v/>
      </c>
      <c r="AI47" s="24"/>
      <c r="AJ47" s="24" t="str">
        <f t="shared" si="22"/>
        <v/>
      </c>
      <c r="AK47" s="24"/>
      <c r="AL47" s="24" t="str">
        <f t="shared" si="23"/>
        <v/>
      </c>
      <c r="AM47" s="24"/>
      <c r="AN47" s="24" t="str">
        <f t="shared" si="24"/>
        <v/>
      </c>
      <c r="AO47" s="25"/>
      <c r="AP47"/>
      <c r="AQ47" s="21"/>
      <c r="AR47" s="21"/>
      <c r="AS47" s="21"/>
      <c r="AT47" s="21"/>
      <c r="AU47" s="26"/>
      <c r="AV47" s="26"/>
      <c r="AW47" s="27"/>
      <c r="AX47" s="21"/>
      <c r="AY47" s="21"/>
      <c r="AZ47" s="28"/>
      <c r="BA47" s="28"/>
      <c r="BB47"/>
      <c r="BC47" s="29"/>
    </row>
    <row r="48" spans="2:55" x14ac:dyDescent="0.3">
      <c r="B48" s="19"/>
      <c r="C48" s="20"/>
      <c r="D48" s="20"/>
      <c r="E48" s="60"/>
      <c r="F48" s="22"/>
      <c r="G48" s="22"/>
      <c r="H48" s="63"/>
      <c r="I48" s="63"/>
      <c r="J48" s="21" t="str">
        <f t="shared" si="0"/>
        <v/>
      </c>
      <c r="K48" s="22"/>
      <c r="L48" s="63"/>
      <c r="M48" s="63"/>
      <c r="N48" s="21" t="str">
        <f t="shared" si="13"/>
        <v/>
      </c>
      <c r="O48" s="23"/>
      <c r="P48" s="23"/>
      <c r="Q48" s="21" t="str">
        <f t="shared" si="1"/>
        <v/>
      </c>
      <c r="R48"/>
      <c r="S48" s="24"/>
      <c r="T48" s="24" t="str">
        <f t="shared" si="14"/>
        <v/>
      </c>
      <c r="U48" s="24"/>
      <c r="V48" s="24" t="str">
        <f t="shared" si="15"/>
        <v/>
      </c>
      <c r="W48" s="24"/>
      <c r="X48" s="24" t="str">
        <f t="shared" si="16"/>
        <v/>
      </c>
      <c r="Y48" s="24"/>
      <c r="Z48" s="24" t="str">
        <f t="shared" si="17"/>
        <v/>
      </c>
      <c r="AA48" s="24"/>
      <c r="AB48" s="24" t="str">
        <f t="shared" si="18"/>
        <v/>
      </c>
      <c r="AC48" s="24"/>
      <c r="AD48" s="24" t="str">
        <f t="shared" si="19"/>
        <v/>
      </c>
      <c r="AE48" s="24"/>
      <c r="AF48" s="24" t="str">
        <f t="shared" si="20"/>
        <v/>
      </c>
      <c r="AG48" s="24"/>
      <c r="AH48" s="24" t="str">
        <f t="shared" si="21"/>
        <v/>
      </c>
      <c r="AI48" s="24"/>
      <c r="AJ48" s="24" t="str">
        <f t="shared" si="22"/>
        <v/>
      </c>
      <c r="AK48" s="24"/>
      <c r="AL48" s="24" t="str">
        <f t="shared" si="23"/>
        <v/>
      </c>
      <c r="AM48" s="24"/>
      <c r="AN48" s="24" t="str">
        <f t="shared" si="24"/>
        <v/>
      </c>
      <c r="AO48" s="25"/>
      <c r="AP48"/>
      <c r="AQ48" s="21"/>
      <c r="AR48" s="21"/>
      <c r="AS48" s="21"/>
      <c r="AT48" s="21"/>
      <c r="AU48" s="26"/>
      <c r="AV48" s="26"/>
      <c r="AW48" s="27"/>
      <c r="AX48" s="21"/>
      <c r="AY48" s="21"/>
      <c r="AZ48" s="28"/>
      <c r="BA48" s="28"/>
      <c r="BB48"/>
      <c r="BC48" s="29"/>
    </row>
    <row r="49" spans="2:55" x14ac:dyDescent="0.3">
      <c r="B49" s="19"/>
      <c r="C49" s="20"/>
      <c r="D49" s="20"/>
      <c r="E49" s="60"/>
      <c r="F49" s="22"/>
      <c r="G49" s="22"/>
      <c r="H49" s="63"/>
      <c r="I49" s="63"/>
      <c r="J49" s="21" t="str">
        <f t="shared" si="0"/>
        <v/>
      </c>
      <c r="K49" s="22"/>
      <c r="L49" s="63"/>
      <c r="M49" s="63"/>
      <c r="N49" s="21" t="str">
        <f t="shared" si="13"/>
        <v/>
      </c>
      <c r="O49" s="23"/>
      <c r="P49" s="23"/>
      <c r="Q49" s="21" t="str">
        <f t="shared" si="1"/>
        <v/>
      </c>
      <c r="R49"/>
      <c r="S49" s="24"/>
      <c r="T49" s="24" t="str">
        <f t="shared" si="14"/>
        <v/>
      </c>
      <c r="U49" s="24"/>
      <c r="V49" s="24" t="str">
        <f t="shared" si="15"/>
        <v/>
      </c>
      <c r="W49" s="24"/>
      <c r="X49" s="24" t="str">
        <f t="shared" si="16"/>
        <v/>
      </c>
      <c r="Y49" s="24"/>
      <c r="Z49" s="24" t="str">
        <f t="shared" si="17"/>
        <v/>
      </c>
      <c r="AA49" s="24"/>
      <c r="AB49" s="24" t="str">
        <f t="shared" si="18"/>
        <v/>
      </c>
      <c r="AC49" s="24"/>
      <c r="AD49" s="24" t="str">
        <f t="shared" si="19"/>
        <v/>
      </c>
      <c r="AE49" s="24"/>
      <c r="AF49" s="24" t="str">
        <f t="shared" si="20"/>
        <v/>
      </c>
      <c r="AG49" s="24"/>
      <c r="AH49" s="24" t="str">
        <f t="shared" si="21"/>
        <v/>
      </c>
      <c r="AI49" s="24"/>
      <c r="AJ49" s="24" t="str">
        <f t="shared" si="22"/>
        <v/>
      </c>
      <c r="AK49" s="24"/>
      <c r="AL49" s="24" t="str">
        <f t="shared" si="23"/>
        <v/>
      </c>
      <c r="AM49" s="24"/>
      <c r="AN49" s="24" t="str">
        <f t="shared" si="24"/>
        <v/>
      </c>
      <c r="AO49" s="25"/>
      <c r="AP49"/>
      <c r="AQ49" s="21"/>
      <c r="AR49" s="21"/>
      <c r="AS49" s="21"/>
      <c r="AT49" s="21"/>
      <c r="AU49" s="26"/>
      <c r="AV49" s="26"/>
      <c r="AW49" s="27"/>
      <c r="AX49" s="21"/>
      <c r="AY49" s="21"/>
      <c r="AZ49" s="28"/>
      <c r="BA49" s="28"/>
      <c r="BB49"/>
      <c r="BC49" s="29"/>
    </row>
    <row r="50" spans="2:55" x14ac:dyDescent="0.3">
      <c r="B50" s="19"/>
      <c r="C50" s="20"/>
      <c r="D50" s="20"/>
      <c r="E50" s="60"/>
      <c r="F50" s="22"/>
      <c r="G50" s="22"/>
      <c r="H50" s="63"/>
      <c r="I50" s="63"/>
      <c r="J50" s="21" t="str">
        <f t="shared" si="0"/>
        <v/>
      </c>
      <c r="K50" s="22"/>
      <c r="L50" s="63"/>
      <c r="M50" s="63"/>
      <c r="N50" s="21" t="str">
        <f t="shared" si="13"/>
        <v/>
      </c>
      <c r="O50" s="23"/>
      <c r="P50" s="23"/>
      <c r="Q50" s="21" t="str">
        <f t="shared" si="1"/>
        <v/>
      </c>
      <c r="R50"/>
      <c r="S50" s="24"/>
      <c r="T50" s="24" t="str">
        <f t="shared" si="14"/>
        <v/>
      </c>
      <c r="U50" s="24"/>
      <c r="V50" s="24" t="str">
        <f t="shared" si="15"/>
        <v/>
      </c>
      <c r="W50" s="24"/>
      <c r="X50" s="24" t="str">
        <f t="shared" si="16"/>
        <v/>
      </c>
      <c r="Y50" s="24"/>
      <c r="Z50" s="24" t="str">
        <f t="shared" si="17"/>
        <v/>
      </c>
      <c r="AA50" s="24"/>
      <c r="AB50" s="24" t="str">
        <f t="shared" si="18"/>
        <v/>
      </c>
      <c r="AC50" s="24"/>
      <c r="AD50" s="24" t="str">
        <f t="shared" si="19"/>
        <v/>
      </c>
      <c r="AE50" s="24"/>
      <c r="AF50" s="24" t="str">
        <f t="shared" si="20"/>
        <v/>
      </c>
      <c r="AG50" s="24"/>
      <c r="AH50" s="24" t="str">
        <f t="shared" si="21"/>
        <v/>
      </c>
      <c r="AI50" s="24"/>
      <c r="AJ50" s="24" t="str">
        <f t="shared" si="22"/>
        <v/>
      </c>
      <c r="AK50" s="24"/>
      <c r="AL50" s="24" t="str">
        <f t="shared" si="23"/>
        <v/>
      </c>
      <c r="AM50" s="24"/>
      <c r="AN50" s="24" t="str">
        <f t="shared" si="24"/>
        <v/>
      </c>
      <c r="AO50" s="25"/>
      <c r="AP50"/>
      <c r="AQ50" s="21"/>
      <c r="AR50" s="21"/>
      <c r="AS50" s="21"/>
      <c r="AT50" s="21"/>
      <c r="AU50" s="26"/>
      <c r="AV50" s="26"/>
      <c r="AW50" s="27"/>
      <c r="AX50" s="21"/>
      <c r="AY50" s="21"/>
      <c r="AZ50" s="28"/>
      <c r="BA50" s="28"/>
      <c r="BB50"/>
      <c r="BC50" s="29"/>
    </row>
    <row r="51" spans="2:55" x14ac:dyDescent="0.3">
      <c r="B51" s="19"/>
      <c r="C51" s="20"/>
      <c r="D51" s="20"/>
      <c r="E51" s="60"/>
      <c r="F51" s="22"/>
      <c r="G51" s="22"/>
      <c r="H51" s="63"/>
      <c r="I51" s="63"/>
      <c r="J51" s="21" t="str">
        <f t="shared" si="0"/>
        <v/>
      </c>
      <c r="K51" s="22"/>
      <c r="L51" s="63"/>
      <c r="M51" s="63"/>
      <c r="N51" s="21" t="str">
        <f t="shared" si="13"/>
        <v/>
      </c>
      <c r="O51" s="23"/>
      <c r="P51" s="23"/>
      <c r="Q51" s="21" t="str">
        <f t="shared" si="1"/>
        <v/>
      </c>
      <c r="R51"/>
      <c r="S51" s="24"/>
      <c r="T51" s="24" t="str">
        <f t="shared" si="14"/>
        <v/>
      </c>
      <c r="U51" s="24"/>
      <c r="V51" s="24" t="str">
        <f t="shared" si="15"/>
        <v/>
      </c>
      <c r="W51" s="24"/>
      <c r="X51" s="24" t="str">
        <f t="shared" si="16"/>
        <v/>
      </c>
      <c r="Y51" s="24"/>
      <c r="Z51" s="24" t="str">
        <f t="shared" si="17"/>
        <v/>
      </c>
      <c r="AA51" s="24"/>
      <c r="AB51" s="24" t="str">
        <f t="shared" si="18"/>
        <v/>
      </c>
      <c r="AC51" s="24"/>
      <c r="AD51" s="24" t="str">
        <f t="shared" si="19"/>
        <v/>
      </c>
      <c r="AE51" s="24"/>
      <c r="AF51" s="24" t="str">
        <f t="shared" si="20"/>
        <v/>
      </c>
      <c r="AG51" s="24"/>
      <c r="AH51" s="24" t="str">
        <f t="shared" si="21"/>
        <v/>
      </c>
      <c r="AI51" s="24"/>
      <c r="AJ51" s="24" t="str">
        <f t="shared" si="22"/>
        <v/>
      </c>
      <c r="AK51" s="24"/>
      <c r="AL51" s="24" t="str">
        <f t="shared" si="23"/>
        <v/>
      </c>
      <c r="AM51" s="24"/>
      <c r="AN51" s="24" t="str">
        <f t="shared" si="24"/>
        <v/>
      </c>
      <c r="AO51" s="25"/>
      <c r="AP51"/>
      <c r="AQ51" s="21"/>
      <c r="AR51" s="21"/>
      <c r="AS51" s="21"/>
      <c r="AT51" s="21"/>
      <c r="AU51" s="26"/>
      <c r="AV51" s="26"/>
      <c r="AW51" s="27"/>
      <c r="AX51" s="21"/>
      <c r="AY51" s="21"/>
      <c r="AZ51" s="28"/>
      <c r="BA51" s="28"/>
      <c r="BB51"/>
      <c r="BC51" s="29"/>
    </row>
    <row r="52" spans="2:55" x14ac:dyDescent="0.3">
      <c r="B52" s="19"/>
      <c r="C52" s="20"/>
      <c r="D52" s="20"/>
      <c r="E52" s="60"/>
      <c r="F52" s="22"/>
      <c r="G52" s="22"/>
      <c r="H52" s="63"/>
      <c r="I52" s="63"/>
      <c r="J52" s="21" t="str">
        <f t="shared" si="0"/>
        <v/>
      </c>
      <c r="K52" s="22"/>
      <c r="L52" s="63"/>
      <c r="M52" s="63"/>
      <c r="N52" s="21" t="str">
        <f t="shared" si="13"/>
        <v/>
      </c>
      <c r="O52" s="23"/>
      <c r="P52" s="23"/>
      <c r="Q52" s="21" t="str">
        <f t="shared" si="1"/>
        <v/>
      </c>
      <c r="R52"/>
      <c r="S52" s="24"/>
      <c r="T52" s="24" t="str">
        <f t="shared" si="14"/>
        <v/>
      </c>
      <c r="U52" s="24"/>
      <c r="V52" s="24" t="str">
        <f t="shared" si="15"/>
        <v/>
      </c>
      <c r="W52" s="24"/>
      <c r="X52" s="24" t="str">
        <f t="shared" si="16"/>
        <v/>
      </c>
      <c r="Y52" s="24"/>
      <c r="Z52" s="24" t="str">
        <f t="shared" si="17"/>
        <v/>
      </c>
      <c r="AA52" s="24"/>
      <c r="AB52" s="24" t="str">
        <f t="shared" si="18"/>
        <v/>
      </c>
      <c r="AC52" s="24"/>
      <c r="AD52" s="24" t="str">
        <f t="shared" si="19"/>
        <v/>
      </c>
      <c r="AE52" s="24"/>
      <c r="AF52" s="24" t="str">
        <f t="shared" si="20"/>
        <v/>
      </c>
      <c r="AG52" s="24"/>
      <c r="AH52" s="24" t="str">
        <f t="shared" si="21"/>
        <v/>
      </c>
      <c r="AI52" s="24"/>
      <c r="AJ52" s="24" t="str">
        <f t="shared" si="22"/>
        <v/>
      </c>
      <c r="AK52" s="24"/>
      <c r="AL52" s="24" t="str">
        <f t="shared" si="23"/>
        <v/>
      </c>
      <c r="AM52" s="24"/>
      <c r="AN52" s="24" t="str">
        <f t="shared" si="24"/>
        <v/>
      </c>
      <c r="AO52" s="25"/>
      <c r="AP52"/>
      <c r="AQ52" s="21"/>
      <c r="AR52" s="21"/>
      <c r="AS52" s="21"/>
      <c r="AT52" s="21"/>
      <c r="AU52" s="26"/>
      <c r="AV52" s="26"/>
      <c r="AW52" s="27"/>
      <c r="AX52" s="21"/>
      <c r="AY52" s="21"/>
      <c r="AZ52" s="28"/>
      <c r="BA52" s="28"/>
      <c r="BB52"/>
      <c r="BC52" s="29"/>
    </row>
    <row r="53" spans="2:55" x14ac:dyDescent="0.3">
      <c r="B53" s="19"/>
      <c r="C53" s="20"/>
      <c r="D53" s="20"/>
      <c r="E53" s="60"/>
      <c r="F53" s="22"/>
      <c r="G53" s="22"/>
      <c r="H53" s="63"/>
      <c r="I53" s="63"/>
      <c r="J53" s="21" t="str">
        <f t="shared" si="0"/>
        <v/>
      </c>
      <c r="K53" s="22"/>
      <c r="L53" s="63"/>
      <c r="M53" s="63"/>
      <c r="N53" s="21" t="str">
        <f t="shared" si="13"/>
        <v/>
      </c>
      <c r="O53" s="23"/>
      <c r="P53" s="23"/>
      <c r="Q53" s="21" t="str">
        <f t="shared" si="1"/>
        <v/>
      </c>
      <c r="R53"/>
      <c r="S53" s="24"/>
      <c r="T53" s="24" t="str">
        <f t="shared" si="14"/>
        <v/>
      </c>
      <c r="U53" s="24"/>
      <c r="V53" s="24" t="str">
        <f t="shared" si="15"/>
        <v/>
      </c>
      <c r="W53" s="24"/>
      <c r="X53" s="24" t="str">
        <f t="shared" si="16"/>
        <v/>
      </c>
      <c r="Y53" s="24"/>
      <c r="Z53" s="24" t="str">
        <f t="shared" si="17"/>
        <v/>
      </c>
      <c r="AA53" s="24"/>
      <c r="AB53" s="24" t="str">
        <f t="shared" si="18"/>
        <v/>
      </c>
      <c r="AC53" s="24"/>
      <c r="AD53" s="24" t="str">
        <f t="shared" si="19"/>
        <v/>
      </c>
      <c r="AE53" s="24"/>
      <c r="AF53" s="24" t="str">
        <f t="shared" si="20"/>
        <v/>
      </c>
      <c r="AG53" s="24"/>
      <c r="AH53" s="24" t="str">
        <f t="shared" si="21"/>
        <v/>
      </c>
      <c r="AI53" s="24"/>
      <c r="AJ53" s="24" t="str">
        <f t="shared" si="22"/>
        <v/>
      </c>
      <c r="AK53" s="24"/>
      <c r="AL53" s="24" t="str">
        <f t="shared" si="23"/>
        <v/>
      </c>
      <c r="AM53" s="24"/>
      <c r="AN53" s="24" t="str">
        <f t="shared" si="24"/>
        <v/>
      </c>
      <c r="AO53" s="25"/>
      <c r="AP53"/>
      <c r="AQ53" s="21"/>
      <c r="AR53" s="21"/>
      <c r="AS53" s="21"/>
      <c r="AT53" s="21"/>
      <c r="AU53" s="26"/>
      <c r="AV53" s="26"/>
      <c r="AW53" s="27"/>
      <c r="AX53" s="21"/>
      <c r="AY53" s="21"/>
      <c r="AZ53" s="28"/>
      <c r="BA53" s="28"/>
      <c r="BB53"/>
      <c r="BC53" s="29"/>
    </row>
    <row r="54" spans="2:55" x14ac:dyDescent="0.3">
      <c r="B54" s="19"/>
      <c r="C54" s="20"/>
      <c r="D54" s="20"/>
      <c r="E54" s="60"/>
      <c r="F54" s="22"/>
      <c r="G54" s="22"/>
      <c r="H54" s="63"/>
      <c r="I54" s="63"/>
      <c r="J54" s="21" t="str">
        <f t="shared" si="0"/>
        <v/>
      </c>
      <c r="K54" s="22"/>
      <c r="L54" s="63"/>
      <c r="M54" s="63"/>
      <c r="N54" s="21" t="str">
        <f t="shared" si="13"/>
        <v/>
      </c>
      <c r="O54" s="23"/>
      <c r="P54" s="23"/>
      <c r="Q54" s="21" t="str">
        <f t="shared" si="1"/>
        <v/>
      </c>
      <c r="R54"/>
      <c r="S54" s="24"/>
      <c r="T54" s="24" t="str">
        <f t="shared" si="14"/>
        <v/>
      </c>
      <c r="U54" s="24"/>
      <c r="V54" s="24" t="str">
        <f t="shared" si="15"/>
        <v/>
      </c>
      <c r="W54" s="24"/>
      <c r="X54" s="24" t="str">
        <f t="shared" si="16"/>
        <v/>
      </c>
      <c r="Y54" s="24"/>
      <c r="Z54" s="24" t="str">
        <f t="shared" si="17"/>
        <v/>
      </c>
      <c r="AA54" s="24"/>
      <c r="AB54" s="24" t="str">
        <f t="shared" si="18"/>
        <v/>
      </c>
      <c r="AC54" s="24"/>
      <c r="AD54" s="24" t="str">
        <f t="shared" si="19"/>
        <v/>
      </c>
      <c r="AE54" s="24"/>
      <c r="AF54" s="24" t="str">
        <f t="shared" si="20"/>
        <v/>
      </c>
      <c r="AG54" s="24"/>
      <c r="AH54" s="24" t="str">
        <f t="shared" si="21"/>
        <v/>
      </c>
      <c r="AI54" s="24"/>
      <c r="AJ54" s="24" t="str">
        <f t="shared" si="22"/>
        <v/>
      </c>
      <c r="AK54" s="24"/>
      <c r="AL54" s="24" t="str">
        <f t="shared" si="23"/>
        <v/>
      </c>
      <c r="AM54" s="24"/>
      <c r="AN54" s="24" t="str">
        <f t="shared" si="24"/>
        <v/>
      </c>
      <c r="AO54" s="25"/>
      <c r="AP54"/>
      <c r="AQ54" s="21"/>
      <c r="AR54" s="21"/>
      <c r="AS54" s="21"/>
      <c r="AT54" s="21"/>
      <c r="AU54" s="26"/>
      <c r="AV54" s="26"/>
      <c r="AW54" s="27"/>
      <c r="AX54" s="21"/>
      <c r="AY54" s="21"/>
      <c r="AZ54" s="28"/>
      <c r="BA54" s="28"/>
      <c r="BB54"/>
      <c r="BC54" s="29"/>
    </row>
    <row r="55" spans="2:55" x14ac:dyDescent="0.3">
      <c r="B55" s="19"/>
      <c r="C55" s="20"/>
      <c r="D55" s="20"/>
      <c r="E55" s="60"/>
      <c r="F55" s="22"/>
      <c r="G55" s="22"/>
      <c r="H55" s="63"/>
      <c r="I55" s="63"/>
      <c r="J55" s="21" t="str">
        <f t="shared" si="0"/>
        <v/>
      </c>
      <c r="K55" s="22"/>
      <c r="L55" s="63"/>
      <c r="M55" s="63"/>
      <c r="N55" s="21" t="str">
        <f t="shared" si="13"/>
        <v/>
      </c>
      <c r="O55" s="23"/>
      <c r="P55" s="23"/>
      <c r="Q55" s="21" t="str">
        <f t="shared" si="1"/>
        <v/>
      </c>
      <c r="R55"/>
      <c r="S55" s="24"/>
      <c r="T55" s="24" t="str">
        <f t="shared" si="14"/>
        <v/>
      </c>
      <c r="U55" s="24"/>
      <c r="V55" s="24" t="str">
        <f t="shared" si="15"/>
        <v/>
      </c>
      <c r="W55" s="24"/>
      <c r="X55" s="24" t="str">
        <f t="shared" si="16"/>
        <v/>
      </c>
      <c r="Y55" s="24"/>
      <c r="Z55" s="24" t="str">
        <f t="shared" si="17"/>
        <v/>
      </c>
      <c r="AA55" s="24"/>
      <c r="AB55" s="24" t="str">
        <f t="shared" si="18"/>
        <v/>
      </c>
      <c r="AC55" s="24"/>
      <c r="AD55" s="24" t="str">
        <f t="shared" si="19"/>
        <v/>
      </c>
      <c r="AE55" s="24"/>
      <c r="AF55" s="24" t="str">
        <f t="shared" si="20"/>
        <v/>
      </c>
      <c r="AG55" s="24"/>
      <c r="AH55" s="24" t="str">
        <f t="shared" si="21"/>
        <v/>
      </c>
      <c r="AI55" s="24"/>
      <c r="AJ55" s="24" t="str">
        <f t="shared" si="22"/>
        <v/>
      </c>
      <c r="AK55" s="24"/>
      <c r="AL55" s="24" t="str">
        <f t="shared" si="23"/>
        <v/>
      </c>
      <c r="AM55" s="24"/>
      <c r="AN55" s="24" t="str">
        <f t="shared" si="24"/>
        <v/>
      </c>
      <c r="AO55" s="25"/>
      <c r="AP55"/>
      <c r="AQ55" s="21"/>
      <c r="AR55" s="21"/>
      <c r="AS55" s="21"/>
      <c r="AT55" s="21"/>
      <c r="AU55" s="26"/>
      <c r="AV55" s="26"/>
      <c r="AW55" s="27"/>
      <c r="AX55" s="21"/>
      <c r="AY55" s="21"/>
      <c r="AZ55" s="28"/>
      <c r="BA55" s="28"/>
      <c r="BB55"/>
      <c r="BC55" s="29"/>
    </row>
    <row r="56" spans="2:55" x14ac:dyDescent="0.3">
      <c r="B56" s="19"/>
      <c r="C56" s="20"/>
      <c r="D56" s="20"/>
      <c r="E56" s="60"/>
      <c r="F56" s="22"/>
      <c r="G56" s="22"/>
      <c r="H56" s="63"/>
      <c r="I56" s="63"/>
      <c r="J56" s="21" t="str">
        <f t="shared" si="0"/>
        <v/>
      </c>
      <c r="K56" s="22"/>
      <c r="L56" s="63"/>
      <c r="M56" s="63"/>
      <c r="N56" s="21" t="str">
        <f t="shared" si="13"/>
        <v/>
      </c>
      <c r="O56" s="23"/>
      <c r="P56" s="23"/>
      <c r="Q56" s="21" t="str">
        <f t="shared" si="1"/>
        <v/>
      </c>
      <c r="R56"/>
      <c r="S56" s="24"/>
      <c r="T56" s="24" t="str">
        <f t="shared" si="14"/>
        <v/>
      </c>
      <c r="U56" s="24"/>
      <c r="V56" s="24" t="str">
        <f t="shared" si="15"/>
        <v/>
      </c>
      <c r="W56" s="24"/>
      <c r="X56" s="24" t="str">
        <f t="shared" si="16"/>
        <v/>
      </c>
      <c r="Y56" s="24"/>
      <c r="Z56" s="24" t="str">
        <f t="shared" si="17"/>
        <v/>
      </c>
      <c r="AA56" s="24"/>
      <c r="AB56" s="24" t="str">
        <f t="shared" si="18"/>
        <v/>
      </c>
      <c r="AC56" s="24"/>
      <c r="AD56" s="24" t="str">
        <f t="shared" si="19"/>
        <v/>
      </c>
      <c r="AE56" s="24"/>
      <c r="AF56" s="24" t="str">
        <f t="shared" si="20"/>
        <v/>
      </c>
      <c r="AG56" s="24"/>
      <c r="AH56" s="24" t="str">
        <f t="shared" si="21"/>
        <v/>
      </c>
      <c r="AI56" s="24"/>
      <c r="AJ56" s="24" t="str">
        <f t="shared" si="22"/>
        <v/>
      </c>
      <c r="AK56" s="24"/>
      <c r="AL56" s="24" t="str">
        <f t="shared" si="23"/>
        <v/>
      </c>
      <c r="AM56" s="24"/>
      <c r="AN56" s="24" t="str">
        <f t="shared" si="24"/>
        <v/>
      </c>
      <c r="AO56" s="25"/>
      <c r="AP56"/>
      <c r="AQ56" s="21"/>
      <c r="AR56" s="21"/>
      <c r="AS56" s="21"/>
      <c r="AT56" s="21"/>
      <c r="AU56" s="26"/>
      <c r="AV56" s="26"/>
      <c r="AW56" s="27"/>
      <c r="AX56" s="21"/>
      <c r="AY56" s="21"/>
      <c r="AZ56" s="28"/>
      <c r="BA56" s="28"/>
      <c r="BB56"/>
      <c r="BC56" s="29"/>
    </row>
    <row r="57" spans="2:55" x14ac:dyDescent="0.3">
      <c r="B57" s="19"/>
      <c r="C57" s="20"/>
      <c r="D57" s="20"/>
      <c r="E57" s="60"/>
      <c r="F57" s="22"/>
      <c r="G57" s="22"/>
      <c r="H57" s="63"/>
      <c r="I57" s="63"/>
      <c r="J57" s="21" t="str">
        <f t="shared" si="0"/>
        <v/>
      </c>
      <c r="K57" s="22"/>
      <c r="L57" s="63"/>
      <c r="M57" s="63"/>
      <c r="N57" s="21" t="str">
        <f t="shared" si="13"/>
        <v/>
      </c>
      <c r="O57" s="23"/>
      <c r="P57" s="23"/>
      <c r="Q57" s="21" t="str">
        <f t="shared" si="1"/>
        <v/>
      </c>
      <c r="R57"/>
      <c r="S57" s="24"/>
      <c r="T57" s="24" t="str">
        <f t="shared" si="14"/>
        <v/>
      </c>
      <c r="U57" s="24"/>
      <c r="V57" s="24" t="str">
        <f t="shared" si="15"/>
        <v/>
      </c>
      <c r="W57" s="24"/>
      <c r="X57" s="24" t="str">
        <f t="shared" si="16"/>
        <v/>
      </c>
      <c r="Y57" s="24"/>
      <c r="Z57" s="24" t="str">
        <f t="shared" si="17"/>
        <v/>
      </c>
      <c r="AA57" s="24"/>
      <c r="AB57" s="24" t="str">
        <f t="shared" si="18"/>
        <v/>
      </c>
      <c r="AC57" s="24"/>
      <c r="AD57" s="24" t="str">
        <f t="shared" si="19"/>
        <v/>
      </c>
      <c r="AE57" s="24"/>
      <c r="AF57" s="24" t="str">
        <f t="shared" si="20"/>
        <v/>
      </c>
      <c r="AG57" s="24"/>
      <c r="AH57" s="24" t="str">
        <f t="shared" si="21"/>
        <v/>
      </c>
      <c r="AI57" s="24"/>
      <c r="AJ57" s="24" t="str">
        <f t="shared" si="22"/>
        <v/>
      </c>
      <c r="AK57" s="24"/>
      <c r="AL57" s="24" t="str">
        <f t="shared" si="23"/>
        <v/>
      </c>
      <c r="AM57" s="24"/>
      <c r="AN57" s="24" t="str">
        <f t="shared" si="24"/>
        <v/>
      </c>
      <c r="AO57" s="25"/>
      <c r="AP57"/>
      <c r="AQ57" s="21"/>
      <c r="AR57" s="21"/>
      <c r="AS57" s="21"/>
      <c r="AT57" s="21"/>
      <c r="AU57" s="26"/>
      <c r="AV57" s="26"/>
      <c r="AW57" s="27"/>
      <c r="AX57" s="21"/>
      <c r="AY57" s="21"/>
      <c r="AZ57" s="28"/>
      <c r="BA57" s="28"/>
      <c r="BB57"/>
      <c r="BC57" s="29"/>
    </row>
    <row r="58" spans="2:55" x14ac:dyDescent="0.3">
      <c r="B58" s="19"/>
      <c r="C58" s="20"/>
      <c r="D58" s="20"/>
      <c r="E58" s="60"/>
      <c r="F58" s="22"/>
      <c r="G58" s="22"/>
      <c r="H58" s="63"/>
      <c r="I58" s="63"/>
      <c r="J58" s="21" t="str">
        <f t="shared" si="0"/>
        <v/>
      </c>
      <c r="K58" s="22"/>
      <c r="L58" s="63"/>
      <c r="M58" s="63"/>
      <c r="N58" s="21" t="str">
        <f t="shared" si="13"/>
        <v/>
      </c>
      <c r="O58" s="23"/>
      <c r="P58" s="23"/>
      <c r="Q58" s="21" t="str">
        <f t="shared" si="1"/>
        <v/>
      </c>
      <c r="R58"/>
      <c r="S58" s="24"/>
      <c r="T58" s="24" t="str">
        <f t="shared" si="14"/>
        <v/>
      </c>
      <c r="U58" s="24"/>
      <c r="V58" s="24" t="str">
        <f t="shared" si="15"/>
        <v/>
      </c>
      <c r="W58" s="24"/>
      <c r="X58" s="24" t="str">
        <f t="shared" si="16"/>
        <v/>
      </c>
      <c r="Y58" s="24"/>
      <c r="Z58" s="24" t="str">
        <f t="shared" si="17"/>
        <v/>
      </c>
      <c r="AA58" s="24"/>
      <c r="AB58" s="24" t="str">
        <f t="shared" si="18"/>
        <v/>
      </c>
      <c r="AC58" s="24"/>
      <c r="AD58" s="24" t="str">
        <f t="shared" si="19"/>
        <v/>
      </c>
      <c r="AE58" s="24"/>
      <c r="AF58" s="24" t="str">
        <f t="shared" si="20"/>
        <v/>
      </c>
      <c r="AG58" s="24"/>
      <c r="AH58" s="24" t="str">
        <f t="shared" si="21"/>
        <v/>
      </c>
      <c r="AI58" s="24"/>
      <c r="AJ58" s="24" t="str">
        <f t="shared" si="22"/>
        <v/>
      </c>
      <c r="AK58" s="24"/>
      <c r="AL58" s="24" t="str">
        <f t="shared" si="23"/>
        <v/>
      </c>
      <c r="AM58" s="24"/>
      <c r="AN58" s="24" t="str">
        <f t="shared" si="24"/>
        <v/>
      </c>
      <c r="AO58" s="25"/>
      <c r="AP58"/>
      <c r="AQ58" s="21"/>
      <c r="AR58" s="21"/>
      <c r="AS58" s="21"/>
      <c r="AT58" s="21"/>
      <c r="AU58" s="26"/>
      <c r="AV58" s="26"/>
      <c r="AW58" s="27"/>
      <c r="AX58" s="21"/>
      <c r="AY58" s="21"/>
      <c r="AZ58" s="28"/>
      <c r="BA58" s="28"/>
      <c r="BB58"/>
      <c r="BC58" s="29"/>
    </row>
    <row r="59" spans="2:55" x14ac:dyDescent="0.3">
      <c r="B59" s="19"/>
      <c r="C59" s="20"/>
      <c r="D59" s="20"/>
      <c r="E59" s="60"/>
      <c r="F59" s="22"/>
      <c r="G59" s="22"/>
      <c r="H59" s="63"/>
      <c r="I59" s="63"/>
      <c r="J59" s="21" t="str">
        <f t="shared" si="0"/>
        <v/>
      </c>
      <c r="K59" s="22"/>
      <c r="L59" s="63"/>
      <c r="M59" s="63"/>
      <c r="N59" s="21" t="str">
        <f t="shared" si="13"/>
        <v/>
      </c>
      <c r="O59" s="23"/>
      <c r="P59" s="23"/>
      <c r="Q59" s="21" t="str">
        <f t="shared" si="1"/>
        <v/>
      </c>
      <c r="R59"/>
      <c r="S59" s="24"/>
      <c r="T59" s="24" t="str">
        <f t="shared" si="14"/>
        <v/>
      </c>
      <c r="U59" s="24"/>
      <c r="V59" s="24" t="str">
        <f t="shared" si="15"/>
        <v/>
      </c>
      <c r="W59" s="24"/>
      <c r="X59" s="24" t="str">
        <f t="shared" si="16"/>
        <v/>
      </c>
      <c r="Y59" s="24"/>
      <c r="Z59" s="24" t="str">
        <f t="shared" si="17"/>
        <v/>
      </c>
      <c r="AA59" s="24"/>
      <c r="AB59" s="24" t="str">
        <f t="shared" si="18"/>
        <v/>
      </c>
      <c r="AC59" s="24"/>
      <c r="AD59" s="24" t="str">
        <f t="shared" si="19"/>
        <v/>
      </c>
      <c r="AE59" s="24"/>
      <c r="AF59" s="24" t="str">
        <f t="shared" si="20"/>
        <v/>
      </c>
      <c r="AG59" s="24"/>
      <c r="AH59" s="24" t="str">
        <f t="shared" si="21"/>
        <v/>
      </c>
      <c r="AI59" s="24"/>
      <c r="AJ59" s="24" t="str">
        <f t="shared" si="22"/>
        <v/>
      </c>
      <c r="AK59" s="24"/>
      <c r="AL59" s="24" t="str">
        <f t="shared" si="23"/>
        <v/>
      </c>
      <c r="AM59" s="24"/>
      <c r="AN59" s="24" t="str">
        <f t="shared" si="24"/>
        <v/>
      </c>
      <c r="AO59" s="25"/>
      <c r="AP59"/>
      <c r="AQ59" s="21"/>
      <c r="AR59" s="21"/>
      <c r="AS59" s="21"/>
      <c r="AT59" s="21"/>
      <c r="AU59" s="26"/>
      <c r="AV59" s="26"/>
      <c r="AW59" s="27"/>
      <c r="AX59" s="21"/>
      <c r="AY59" s="21"/>
      <c r="AZ59" s="28"/>
      <c r="BA59" s="28"/>
      <c r="BB59"/>
      <c r="BC59" s="29"/>
    </row>
    <row r="60" spans="2:55" x14ac:dyDescent="0.3">
      <c r="B60" s="19"/>
      <c r="C60" s="20"/>
      <c r="D60" s="20"/>
      <c r="E60" s="60"/>
      <c r="F60" s="22"/>
      <c r="G60" s="22"/>
      <c r="H60" s="63"/>
      <c r="I60" s="63"/>
      <c r="J60" s="21" t="str">
        <f t="shared" si="0"/>
        <v/>
      </c>
      <c r="K60" s="22"/>
      <c r="L60" s="63"/>
      <c r="M60" s="63"/>
      <c r="N60" s="21" t="str">
        <f t="shared" si="13"/>
        <v/>
      </c>
      <c r="O60" s="23"/>
      <c r="P60" s="23"/>
      <c r="Q60" s="21" t="str">
        <f t="shared" si="1"/>
        <v/>
      </c>
      <c r="R60"/>
      <c r="S60" s="24"/>
      <c r="T60" s="24" t="str">
        <f t="shared" si="14"/>
        <v/>
      </c>
      <c r="U60" s="24"/>
      <c r="V60" s="24" t="str">
        <f t="shared" si="15"/>
        <v/>
      </c>
      <c r="W60" s="24"/>
      <c r="X60" s="24" t="str">
        <f t="shared" si="16"/>
        <v/>
      </c>
      <c r="Y60" s="24"/>
      <c r="Z60" s="24" t="str">
        <f t="shared" si="17"/>
        <v/>
      </c>
      <c r="AA60" s="24"/>
      <c r="AB60" s="24" t="str">
        <f t="shared" si="18"/>
        <v/>
      </c>
      <c r="AC60" s="24"/>
      <c r="AD60" s="24" t="str">
        <f t="shared" si="19"/>
        <v/>
      </c>
      <c r="AE60" s="24"/>
      <c r="AF60" s="24" t="str">
        <f t="shared" si="20"/>
        <v/>
      </c>
      <c r="AG60" s="24"/>
      <c r="AH60" s="24" t="str">
        <f t="shared" si="21"/>
        <v/>
      </c>
      <c r="AI60" s="24"/>
      <c r="AJ60" s="24" t="str">
        <f t="shared" si="22"/>
        <v/>
      </c>
      <c r="AK60" s="24"/>
      <c r="AL60" s="24" t="str">
        <f t="shared" si="23"/>
        <v/>
      </c>
      <c r="AM60" s="24"/>
      <c r="AN60" s="24" t="str">
        <f t="shared" si="24"/>
        <v/>
      </c>
      <c r="AO60" s="25"/>
      <c r="AP60"/>
      <c r="AQ60" s="21"/>
      <c r="AR60" s="21"/>
      <c r="AS60" s="21"/>
      <c r="AT60" s="21"/>
      <c r="AU60" s="26"/>
      <c r="AV60" s="26"/>
      <c r="AW60" s="27"/>
      <c r="AX60" s="21"/>
      <c r="AY60" s="21"/>
      <c r="AZ60" s="28"/>
      <c r="BA60" s="28"/>
      <c r="BB60"/>
      <c r="BC60" s="29"/>
    </row>
    <row r="61" spans="2:55" x14ac:dyDescent="0.3">
      <c r="B61" s="19"/>
      <c r="C61" s="20"/>
      <c r="D61" s="20"/>
      <c r="E61" s="60"/>
      <c r="F61" s="22"/>
      <c r="G61" s="22"/>
      <c r="H61" s="63"/>
      <c r="I61" s="63"/>
      <c r="J61" s="21" t="str">
        <f t="shared" si="0"/>
        <v/>
      </c>
      <c r="K61" s="22"/>
      <c r="L61" s="63"/>
      <c r="M61" s="63"/>
      <c r="N61" s="21" t="str">
        <f t="shared" si="13"/>
        <v/>
      </c>
      <c r="O61" s="23"/>
      <c r="P61" s="23"/>
      <c r="Q61" s="21" t="str">
        <f t="shared" si="1"/>
        <v/>
      </c>
      <c r="R61"/>
      <c r="S61" s="24"/>
      <c r="T61" s="24" t="str">
        <f t="shared" si="14"/>
        <v/>
      </c>
      <c r="U61" s="24"/>
      <c r="V61" s="24" t="str">
        <f t="shared" si="15"/>
        <v/>
      </c>
      <c r="W61" s="24"/>
      <c r="X61" s="24" t="str">
        <f t="shared" si="16"/>
        <v/>
      </c>
      <c r="Y61" s="24"/>
      <c r="Z61" s="24" t="str">
        <f t="shared" si="17"/>
        <v/>
      </c>
      <c r="AA61" s="24"/>
      <c r="AB61" s="24" t="str">
        <f t="shared" si="18"/>
        <v/>
      </c>
      <c r="AC61" s="24"/>
      <c r="AD61" s="24" t="str">
        <f t="shared" si="19"/>
        <v/>
      </c>
      <c r="AE61" s="24"/>
      <c r="AF61" s="24" t="str">
        <f t="shared" si="20"/>
        <v/>
      </c>
      <c r="AG61" s="24"/>
      <c r="AH61" s="24" t="str">
        <f t="shared" si="21"/>
        <v/>
      </c>
      <c r="AI61" s="24"/>
      <c r="AJ61" s="24" t="str">
        <f t="shared" si="22"/>
        <v/>
      </c>
      <c r="AK61" s="24"/>
      <c r="AL61" s="24" t="str">
        <f t="shared" si="23"/>
        <v/>
      </c>
      <c r="AM61" s="24"/>
      <c r="AN61" s="24" t="str">
        <f t="shared" si="24"/>
        <v/>
      </c>
      <c r="AO61" s="25"/>
      <c r="AP61"/>
      <c r="AQ61" s="21"/>
      <c r="AR61" s="21"/>
      <c r="AS61" s="21"/>
      <c r="AT61" s="21"/>
      <c r="AU61" s="26"/>
      <c r="AV61" s="26"/>
      <c r="AW61" s="27"/>
      <c r="AX61" s="21"/>
      <c r="AY61" s="21"/>
      <c r="AZ61" s="28"/>
      <c r="BA61" s="28"/>
      <c r="BB61"/>
      <c r="BC61" s="29"/>
    </row>
    <row r="62" spans="2:55" x14ac:dyDescent="0.3">
      <c r="B62" s="19"/>
      <c r="C62" s="20"/>
      <c r="D62" s="20"/>
      <c r="E62" s="60"/>
      <c r="F62" s="22"/>
      <c r="G62" s="22"/>
      <c r="H62" s="63"/>
      <c r="I62" s="63"/>
      <c r="J62" s="21" t="str">
        <f t="shared" si="0"/>
        <v/>
      </c>
      <c r="K62" s="22"/>
      <c r="L62" s="63"/>
      <c r="M62" s="63"/>
      <c r="N62" s="21" t="str">
        <f t="shared" si="13"/>
        <v/>
      </c>
      <c r="O62" s="23"/>
      <c r="P62" s="23"/>
      <c r="Q62" s="21" t="str">
        <f t="shared" si="1"/>
        <v/>
      </c>
      <c r="R62"/>
      <c r="S62" s="24"/>
      <c r="T62" s="24" t="str">
        <f t="shared" si="14"/>
        <v/>
      </c>
      <c r="U62" s="24"/>
      <c r="V62" s="24" t="str">
        <f t="shared" si="15"/>
        <v/>
      </c>
      <c r="W62" s="24"/>
      <c r="X62" s="24" t="str">
        <f t="shared" si="16"/>
        <v/>
      </c>
      <c r="Y62" s="24"/>
      <c r="Z62" s="24" t="str">
        <f t="shared" si="17"/>
        <v/>
      </c>
      <c r="AA62" s="24"/>
      <c r="AB62" s="24" t="str">
        <f t="shared" si="18"/>
        <v/>
      </c>
      <c r="AC62" s="24"/>
      <c r="AD62" s="24" t="str">
        <f t="shared" si="19"/>
        <v/>
      </c>
      <c r="AE62" s="24"/>
      <c r="AF62" s="24" t="str">
        <f t="shared" si="20"/>
        <v/>
      </c>
      <c r="AG62" s="24"/>
      <c r="AH62" s="24" t="str">
        <f t="shared" si="21"/>
        <v/>
      </c>
      <c r="AI62" s="24"/>
      <c r="AJ62" s="24" t="str">
        <f t="shared" si="22"/>
        <v/>
      </c>
      <c r="AK62" s="24"/>
      <c r="AL62" s="24" t="str">
        <f t="shared" si="23"/>
        <v/>
      </c>
      <c r="AM62" s="24"/>
      <c r="AN62" s="24" t="str">
        <f t="shared" si="24"/>
        <v/>
      </c>
      <c r="AO62" s="25"/>
      <c r="AP62"/>
      <c r="AQ62" s="21"/>
      <c r="AR62" s="21"/>
      <c r="AS62" s="21"/>
      <c r="AT62" s="21"/>
      <c r="AU62" s="26"/>
      <c r="AV62" s="26"/>
      <c r="AW62" s="27"/>
      <c r="AX62" s="21"/>
      <c r="AY62" s="21"/>
      <c r="AZ62" s="28"/>
      <c r="BA62" s="28"/>
      <c r="BB62"/>
      <c r="BC62" s="29"/>
    </row>
    <row r="63" spans="2:55" x14ac:dyDescent="0.3">
      <c r="B63" s="19"/>
      <c r="C63" s="20"/>
      <c r="D63" s="20"/>
      <c r="E63" s="60"/>
      <c r="F63" s="22"/>
      <c r="G63" s="22"/>
      <c r="H63" s="63"/>
      <c r="I63" s="63"/>
      <c r="J63" s="21" t="str">
        <f t="shared" si="0"/>
        <v/>
      </c>
      <c r="K63" s="22"/>
      <c r="L63" s="63"/>
      <c r="M63" s="63"/>
      <c r="N63" s="21" t="str">
        <f t="shared" si="13"/>
        <v/>
      </c>
      <c r="O63" s="23"/>
      <c r="P63" s="23"/>
      <c r="Q63" s="21" t="str">
        <f t="shared" si="1"/>
        <v/>
      </c>
      <c r="R63"/>
      <c r="S63" s="24"/>
      <c r="T63" s="24" t="str">
        <f t="shared" si="14"/>
        <v/>
      </c>
      <c r="U63" s="24"/>
      <c r="V63" s="24" t="str">
        <f t="shared" si="15"/>
        <v/>
      </c>
      <c r="W63" s="24"/>
      <c r="X63" s="24" t="str">
        <f t="shared" si="16"/>
        <v/>
      </c>
      <c r="Y63" s="24"/>
      <c r="Z63" s="24" t="str">
        <f t="shared" si="17"/>
        <v/>
      </c>
      <c r="AA63" s="24"/>
      <c r="AB63" s="24" t="str">
        <f t="shared" si="18"/>
        <v/>
      </c>
      <c r="AC63" s="24"/>
      <c r="AD63" s="24" t="str">
        <f t="shared" si="19"/>
        <v/>
      </c>
      <c r="AE63" s="24"/>
      <c r="AF63" s="24" t="str">
        <f t="shared" si="20"/>
        <v/>
      </c>
      <c r="AG63" s="24"/>
      <c r="AH63" s="24" t="str">
        <f t="shared" si="21"/>
        <v/>
      </c>
      <c r="AI63" s="24"/>
      <c r="AJ63" s="24" t="str">
        <f t="shared" si="22"/>
        <v/>
      </c>
      <c r="AK63" s="24"/>
      <c r="AL63" s="24" t="str">
        <f t="shared" si="23"/>
        <v/>
      </c>
      <c r="AM63" s="24"/>
      <c r="AN63" s="24" t="str">
        <f t="shared" si="24"/>
        <v/>
      </c>
      <c r="AO63" s="25"/>
      <c r="AP63"/>
      <c r="AQ63" s="21"/>
      <c r="AR63" s="21"/>
      <c r="AS63" s="21"/>
      <c r="AT63" s="21"/>
      <c r="AU63" s="26"/>
      <c r="AV63" s="26"/>
      <c r="AW63" s="27"/>
      <c r="AX63" s="21"/>
      <c r="AY63" s="21"/>
      <c r="AZ63" s="28"/>
      <c r="BA63" s="28"/>
      <c r="BB63"/>
      <c r="BC63" s="29"/>
    </row>
    <row r="64" spans="2:55" x14ac:dyDescent="0.3">
      <c r="B64" s="19"/>
      <c r="C64" s="20"/>
      <c r="D64" s="20"/>
      <c r="E64" s="60"/>
      <c r="F64" s="22"/>
      <c r="G64" s="22"/>
      <c r="H64" s="63"/>
      <c r="I64" s="63"/>
      <c r="J64" s="21" t="str">
        <f t="shared" si="0"/>
        <v/>
      </c>
      <c r="K64" s="22"/>
      <c r="L64" s="63"/>
      <c r="M64" s="63"/>
      <c r="N64" s="21" t="str">
        <f t="shared" si="13"/>
        <v/>
      </c>
      <c r="O64" s="23"/>
      <c r="P64" s="23"/>
      <c r="Q64" s="21" t="str">
        <f t="shared" si="1"/>
        <v/>
      </c>
      <c r="R64"/>
      <c r="S64" s="24"/>
      <c r="T64" s="24" t="str">
        <f t="shared" si="14"/>
        <v/>
      </c>
      <c r="U64" s="24"/>
      <c r="V64" s="24" t="str">
        <f t="shared" si="15"/>
        <v/>
      </c>
      <c r="W64" s="24"/>
      <c r="X64" s="24" t="str">
        <f t="shared" si="16"/>
        <v/>
      </c>
      <c r="Y64" s="24"/>
      <c r="Z64" s="24" t="str">
        <f t="shared" si="17"/>
        <v/>
      </c>
      <c r="AA64" s="24"/>
      <c r="AB64" s="24" t="str">
        <f t="shared" si="18"/>
        <v/>
      </c>
      <c r="AC64" s="24"/>
      <c r="AD64" s="24" t="str">
        <f t="shared" si="19"/>
        <v/>
      </c>
      <c r="AE64" s="24"/>
      <c r="AF64" s="24" t="str">
        <f t="shared" si="20"/>
        <v/>
      </c>
      <c r="AG64" s="24"/>
      <c r="AH64" s="24" t="str">
        <f t="shared" si="21"/>
        <v/>
      </c>
      <c r="AI64" s="24"/>
      <c r="AJ64" s="24" t="str">
        <f t="shared" si="22"/>
        <v/>
      </c>
      <c r="AK64" s="24"/>
      <c r="AL64" s="24" t="str">
        <f t="shared" si="23"/>
        <v/>
      </c>
      <c r="AM64" s="24"/>
      <c r="AN64" s="24" t="str">
        <f t="shared" si="24"/>
        <v/>
      </c>
      <c r="AO64" s="25"/>
      <c r="AP64"/>
      <c r="AQ64" s="21"/>
      <c r="AR64" s="21"/>
      <c r="AS64" s="21"/>
      <c r="AT64" s="21"/>
      <c r="AU64" s="26"/>
      <c r="AV64" s="26"/>
      <c r="AW64" s="27"/>
      <c r="AX64" s="21"/>
      <c r="AY64" s="21"/>
      <c r="AZ64" s="28"/>
      <c r="BA64" s="28"/>
      <c r="BB64"/>
      <c r="BC64" s="29"/>
    </row>
    <row r="65" spans="2:55" x14ac:dyDescent="0.3">
      <c r="B65" s="19"/>
      <c r="C65" s="20"/>
      <c r="D65" s="20"/>
      <c r="E65" s="60"/>
      <c r="F65" s="22"/>
      <c r="G65" s="22"/>
      <c r="H65" s="63"/>
      <c r="I65" s="63"/>
      <c r="J65" s="21" t="str">
        <f t="shared" si="0"/>
        <v/>
      </c>
      <c r="K65" s="22"/>
      <c r="L65" s="63"/>
      <c r="M65" s="63"/>
      <c r="N65" s="21" t="str">
        <f t="shared" si="13"/>
        <v/>
      </c>
      <c r="O65" s="23"/>
      <c r="P65" s="23"/>
      <c r="Q65" s="21" t="str">
        <f t="shared" si="1"/>
        <v/>
      </c>
      <c r="R65"/>
      <c r="S65" s="24"/>
      <c r="T65" s="24" t="str">
        <f t="shared" si="14"/>
        <v/>
      </c>
      <c r="U65" s="24"/>
      <c r="V65" s="24" t="str">
        <f t="shared" si="15"/>
        <v/>
      </c>
      <c r="W65" s="24"/>
      <c r="X65" s="24" t="str">
        <f t="shared" si="16"/>
        <v/>
      </c>
      <c r="Y65" s="24"/>
      <c r="Z65" s="24" t="str">
        <f t="shared" si="17"/>
        <v/>
      </c>
      <c r="AA65" s="24"/>
      <c r="AB65" s="24" t="str">
        <f t="shared" si="18"/>
        <v/>
      </c>
      <c r="AC65" s="24"/>
      <c r="AD65" s="24" t="str">
        <f t="shared" si="19"/>
        <v/>
      </c>
      <c r="AE65" s="24"/>
      <c r="AF65" s="24" t="str">
        <f t="shared" si="20"/>
        <v/>
      </c>
      <c r="AG65" s="24"/>
      <c r="AH65" s="24" t="str">
        <f t="shared" si="21"/>
        <v/>
      </c>
      <c r="AI65" s="24"/>
      <c r="AJ65" s="24" t="str">
        <f t="shared" si="22"/>
        <v/>
      </c>
      <c r="AK65" s="24"/>
      <c r="AL65" s="24" t="str">
        <f t="shared" si="23"/>
        <v/>
      </c>
      <c r="AM65" s="24"/>
      <c r="AN65" s="24" t="str">
        <f t="shared" si="24"/>
        <v/>
      </c>
      <c r="AO65" s="25"/>
      <c r="AP65"/>
      <c r="AQ65" s="21"/>
      <c r="AR65" s="21"/>
      <c r="AS65" s="21"/>
      <c r="AT65" s="21"/>
      <c r="AU65" s="26"/>
      <c r="AV65" s="26"/>
      <c r="AW65" s="27"/>
      <c r="AX65" s="21"/>
      <c r="AY65" s="21"/>
      <c r="AZ65" s="28"/>
      <c r="BA65" s="28"/>
      <c r="BB65"/>
      <c r="BC65" s="29"/>
    </row>
    <row r="66" spans="2:55" x14ac:dyDescent="0.3">
      <c r="B66" s="19"/>
      <c r="C66" s="20"/>
      <c r="D66" s="20"/>
      <c r="E66" s="60"/>
      <c r="F66" s="22"/>
      <c r="G66" s="22"/>
      <c r="H66" s="63"/>
      <c r="I66" s="63"/>
      <c r="J66" s="21" t="str">
        <f t="shared" si="0"/>
        <v/>
      </c>
      <c r="K66" s="22"/>
      <c r="L66" s="63"/>
      <c r="M66" s="63"/>
      <c r="N66" s="21" t="str">
        <f t="shared" si="13"/>
        <v/>
      </c>
      <c r="O66" s="23"/>
      <c r="P66" s="23"/>
      <c r="Q66" s="21" t="str">
        <f t="shared" si="1"/>
        <v/>
      </c>
      <c r="R66"/>
      <c r="S66" s="24"/>
      <c r="T66" s="24" t="str">
        <f t="shared" si="14"/>
        <v/>
      </c>
      <c r="U66" s="24"/>
      <c r="V66" s="24" t="str">
        <f t="shared" si="15"/>
        <v/>
      </c>
      <c r="W66" s="24"/>
      <c r="X66" s="24" t="str">
        <f t="shared" si="16"/>
        <v/>
      </c>
      <c r="Y66" s="24"/>
      <c r="Z66" s="24" t="str">
        <f t="shared" si="17"/>
        <v/>
      </c>
      <c r="AA66" s="24"/>
      <c r="AB66" s="24" t="str">
        <f t="shared" si="18"/>
        <v/>
      </c>
      <c r="AC66" s="24"/>
      <c r="AD66" s="24" t="str">
        <f t="shared" si="19"/>
        <v/>
      </c>
      <c r="AE66" s="24"/>
      <c r="AF66" s="24" t="str">
        <f t="shared" si="20"/>
        <v/>
      </c>
      <c r="AG66" s="24"/>
      <c r="AH66" s="24" t="str">
        <f t="shared" si="21"/>
        <v/>
      </c>
      <c r="AI66" s="24"/>
      <c r="AJ66" s="24" t="str">
        <f t="shared" si="22"/>
        <v/>
      </c>
      <c r="AK66" s="24"/>
      <c r="AL66" s="24" t="str">
        <f t="shared" si="23"/>
        <v/>
      </c>
      <c r="AM66" s="24"/>
      <c r="AN66" s="24" t="str">
        <f t="shared" si="24"/>
        <v/>
      </c>
      <c r="AO66" s="25"/>
      <c r="AP66"/>
      <c r="AQ66" s="21"/>
      <c r="AR66" s="21"/>
      <c r="AS66" s="21"/>
      <c r="AT66" s="21"/>
      <c r="AU66" s="26"/>
      <c r="AV66" s="26"/>
      <c r="AW66" s="27"/>
      <c r="AX66" s="21"/>
      <c r="AY66" s="21"/>
      <c r="AZ66" s="28"/>
      <c r="BA66" s="28"/>
      <c r="BB66"/>
      <c r="BC66" s="29"/>
    </row>
    <row r="67" spans="2:55" x14ac:dyDescent="0.3">
      <c r="B67" s="19"/>
      <c r="C67" s="20"/>
      <c r="D67" s="20"/>
      <c r="E67" s="60"/>
      <c r="F67" s="22"/>
      <c r="G67" s="22"/>
      <c r="H67" s="63"/>
      <c r="I67" s="63"/>
      <c r="J67" s="21" t="str">
        <f t="shared" si="0"/>
        <v/>
      </c>
      <c r="K67" s="22"/>
      <c r="L67" s="63"/>
      <c r="M67" s="63"/>
      <c r="N67" s="21" t="str">
        <f t="shared" si="13"/>
        <v/>
      </c>
      <c r="O67" s="23"/>
      <c r="P67" s="23"/>
      <c r="Q67" s="21" t="str">
        <f t="shared" si="1"/>
        <v/>
      </c>
      <c r="R67"/>
      <c r="S67" s="24"/>
      <c r="T67" s="24" t="str">
        <f t="shared" si="14"/>
        <v/>
      </c>
      <c r="U67" s="24"/>
      <c r="V67" s="24" t="str">
        <f t="shared" si="15"/>
        <v/>
      </c>
      <c r="W67" s="24"/>
      <c r="X67" s="24" t="str">
        <f t="shared" si="16"/>
        <v/>
      </c>
      <c r="Y67" s="24"/>
      <c r="Z67" s="24" t="str">
        <f t="shared" si="17"/>
        <v/>
      </c>
      <c r="AA67" s="24"/>
      <c r="AB67" s="24" t="str">
        <f t="shared" si="18"/>
        <v/>
      </c>
      <c r="AC67" s="24"/>
      <c r="AD67" s="24" t="str">
        <f t="shared" si="19"/>
        <v/>
      </c>
      <c r="AE67" s="24"/>
      <c r="AF67" s="24" t="str">
        <f t="shared" si="20"/>
        <v/>
      </c>
      <c r="AG67" s="24"/>
      <c r="AH67" s="24" t="str">
        <f t="shared" si="21"/>
        <v/>
      </c>
      <c r="AI67" s="24"/>
      <c r="AJ67" s="24" t="str">
        <f t="shared" si="22"/>
        <v/>
      </c>
      <c r="AK67" s="24"/>
      <c r="AL67" s="24" t="str">
        <f t="shared" si="23"/>
        <v/>
      </c>
      <c r="AM67" s="24"/>
      <c r="AN67" s="24" t="str">
        <f t="shared" si="24"/>
        <v/>
      </c>
      <c r="AO67" s="25"/>
      <c r="AP67"/>
      <c r="AQ67" s="21"/>
      <c r="AR67" s="21"/>
      <c r="AS67" s="21"/>
      <c r="AT67" s="21"/>
      <c r="AU67" s="26"/>
      <c r="AV67" s="26"/>
      <c r="AW67" s="27"/>
      <c r="AX67" s="21"/>
      <c r="AY67" s="21"/>
      <c r="AZ67" s="28"/>
      <c r="BA67" s="28"/>
      <c r="BB67"/>
      <c r="BC67" s="29"/>
    </row>
    <row r="68" spans="2:55" x14ac:dyDescent="0.3">
      <c r="B68" s="19"/>
      <c r="C68" s="20"/>
      <c r="D68" s="20"/>
      <c r="E68" s="60"/>
      <c r="F68" s="22"/>
      <c r="G68" s="22"/>
      <c r="H68" s="63"/>
      <c r="I68" s="63"/>
      <c r="J68" s="21" t="str">
        <f t="shared" si="0"/>
        <v/>
      </c>
      <c r="K68" s="22"/>
      <c r="L68" s="63"/>
      <c r="M68" s="63"/>
      <c r="N68" s="21" t="str">
        <f t="shared" si="13"/>
        <v/>
      </c>
      <c r="O68" s="23"/>
      <c r="P68" s="23"/>
      <c r="Q68" s="21" t="str">
        <f t="shared" si="1"/>
        <v/>
      </c>
      <c r="R68"/>
      <c r="S68" s="24"/>
      <c r="T68" s="24" t="str">
        <f t="shared" si="14"/>
        <v/>
      </c>
      <c r="U68" s="24"/>
      <c r="V68" s="24" t="str">
        <f t="shared" si="15"/>
        <v/>
      </c>
      <c r="W68" s="24"/>
      <c r="X68" s="24" t="str">
        <f t="shared" si="16"/>
        <v/>
      </c>
      <c r="Y68" s="24"/>
      <c r="Z68" s="24" t="str">
        <f t="shared" si="17"/>
        <v/>
      </c>
      <c r="AA68" s="24"/>
      <c r="AB68" s="24" t="str">
        <f t="shared" si="18"/>
        <v/>
      </c>
      <c r="AC68" s="24"/>
      <c r="AD68" s="24" t="str">
        <f t="shared" si="19"/>
        <v/>
      </c>
      <c r="AE68" s="24"/>
      <c r="AF68" s="24" t="str">
        <f t="shared" si="20"/>
        <v/>
      </c>
      <c r="AG68" s="24"/>
      <c r="AH68" s="24" t="str">
        <f t="shared" si="21"/>
        <v/>
      </c>
      <c r="AI68" s="24"/>
      <c r="AJ68" s="24" t="str">
        <f t="shared" si="22"/>
        <v/>
      </c>
      <c r="AK68" s="24"/>
      <c r="AL68" s="24" t="str">
        <f t="shared" si="23"/>
        <v/>
      </c>
      <c r="AM68" s="24"/>
      <c r="AN68" s="24" t="str">
        <f t="shared" si="24"/>
        <v/>
      </c>
      <c r="AO68" s="25"/>
      <c r="AP68"/>
      <c r="AQ68" s="21"/>
      <c r="AR68" s="21"/>
      <c r="AS68" s="21"/>
      <c r="AT68" s="21"/>
      <c r="AU68" s="26"/>
      <c r="AV68" s="26"/>
      <c r="AW68" s="27"/>
      <c r="AX68" s="21"/>
      <c r="AY68" s="21"/>
      <c r="AZ68" s="28"/>
      <c r="BA68" s="28"/>
      <c r="BB68"/>
      <c r="BC68" s="29"/>
    </row>
    <row r="69" spans="2:55" x14ac:dyDescent="0.3">
      <c r="B69" s="19"/>
      <c r="C69" s="20"/>
      <c r="D69" s="20"/>
      <c r="E69" s="60"/>
      <c r="F69" s="22"/>
      <c r="G69" s="22"/>
      <c r="H69" s="63"/>
      <c r="I69" s="63"/>
      <c r="J69" s="21" t="str">
        <f t="shared" si="0"/>
        <v/>
      </c>
      <c r="K69" s="22"/>
      <c r="L69" s="63"/>
      <c r="M69" s="63"/>
      <c r="N69" s="21" t="str">
        <f t="shared" si="13"/>
        <v/>
      </c>
      <c r="O69" s="23"/>
      <c r="P69" s="23"/>
      <c r="Q69" s="21" t="str">
        <f t="shared" si="1"/>
        <v/>
      </c>
      <c r="R69"/>
      <c r="S69" s="24"/>
      <c r="T69" s="24" t="str">
        <f t="shared" si="14"/>
        <v/>
      </c>
      <c r="U69" s="24"/>
      <c r="V69" s="24" t="str">
        <f t="shared" si="15"/>
        <v/>
      </c>
      <c r="W69" s="24"/>
      <c r="X69" s="24" t="str">
        <f t="shared" si="16"/>
        <v/>
      </c>
      <c r="Y69" s="24"/>
      <c r="Z69" s="24" t="str">
        <f t="shared" si="17"/>
        <v/>
      </c>
      <c r="AA69" s="24"/>
      <c r="AB69" s="24" t="str">
        <f t="shared" si="18"/>
        <v/>
      </c>
      <c r="AC69" s="24"/>
      <c r="AD69" s="24" t="str">
        <f t="shared" si="19"/>
        <v/>
      </c>
      <c r="AE69" s="24"/>
      <c r="AF69" s="24" t="str">
        <f t="shared" si="20"/>
        <v/>
      </c>
      <c r="AG69" s="24"/>
      <c r="AH69" s="24" t="str">
        <f t="shared" si="21"/>
        <v/>
      </c>
      <c r="AI69" s="24"/>
      <c r="AJ69" s="24" t="str">
        <f t="shared" si="22"/>
        <v/>
      </c>
      <c r="AK69" s="24"/>
      <c r="AL69" s="24" t="str">
        <f t="shared" si="23"/>
        <v/>
      </c>
      <c r="AM69" s="24"/>
      <c r="AN69" s="24" t="str">
        <f t="shared" si="24"/>
        <v/>
      </c>
      <c r="AO69" s="25"/>
      <c r="AP69"/>
      <c r="AQ69" s="21"/>
      <c r="AR69" s="21"/>
      <c r="AS69" s="21"/>
      <c r="AT69" s="21"/>
      <c r="AU69" s="26"/>
      <c r="AV69" s="26"/>
      <c r="AW69" s="27"/>
      <c r="AX69" s="21"/>
      <c r="AY69" s="21"/>
      <c r="AZ69" s="28"/>
      <c r="BA69" s="28"/>
      <c r="BB69"/>
      <c r="BC69" s="29"/>
    </row>
    <row r="70" spans="2:55" x14ac:dyDescent="0.3">
      <c r="B70" s="19"/>
      <c r="C70" s="20"/>
      <c r="D70" s="20"/>
      <c r="E70" s="60"/>
      <c r="F70" s="22"/>
      <c r="G70" s="22"/>
      <c r="H70" s="63"/>
      <c r="I70" s="63"/>
      <c r="J70" s="21" t="str">
        <f t="shared" si="0"/>
        <v/>
      </c>
      <c r="K70" s="22"/>
      <c r="L70" s="63"/>
      <c r="M70" s="63"/>
      <c r="N70" s="21" t="str">
        <f t="shared" si="13"/>
        <v/>
      </c>
      <c r="O70" s="23"/>
      <c r="P70" s="23"/>
      <c r="Q70" s="21" t="str">
        <f t="shared" si="1"/>
        <v/>
      </c>
      <c r="R70"/>
      <c r="S70" s="24"/>
      <c r="T70" s="24" t="str">
        <f t="shared" si="14"/>
        <v/>
      </c>
      <c r="U70" s="24"/>
      <c r="V70" s="24" t="str">
        <f t="shared" si="15"/>
        <v/>
      </c>
      <c r="W70" s="24"/>
      <c r="X70" s="24" t="str">
        <f t="shared" si="16"/>
        <v/>
      </c>
      <c r="Y70" s="24"/>
      <c r="Z70" s="24" t="str">
        <f t="shared" si="17"/>
        <v/>
      </c>
      <c r="AA70" s="24"/>
      <c r="AB70" s="24" t="str">
        <f t="shared" si="18"/>
        <v/>
      </c>
      <c r="AC70" s="24"/>
      <c r="AD70" s="24" t="str">
        <f t="shared" si="19"/>
        <v/>
      </c>
      <c r="AE70" s="24"/>
      <c r="AF70" s="24" t="str">
        <f t="shared" si="20"/>
        <v/>
      </c>
      <c r="AG70" s="24"/>
      <c r="AH70" s="24" t="str">
        <f t="shared" si="21"/>
        <v/>
      </c>
      <c r="AI70" s="24"/>
      <c r="AJ70" s="24" t="str">
        <f t="shared" si="22"/>
        <v/>
      </c>
      <c r="AK70" s="24"/>
      <c r="AL70" s="24" t="str">
        <f t="shared" si="23"/>
        <v/>
      </c>
      <c r="AM70" s="24"/>
      <c r="AN70" s="24" t="str">
        <f t="shared" si="24"/>
        <v/>
      </c>
      <c r="AO70" s="25"/>
      <c r="AP70"/>
      <c r="AQ70" s="21"/>
      <c r="AR70" s="21"/>
      <c r="AS70" s="21"/>
      <c r="AT70" s="21"/>
      <c r="AU70" s="26"/>
      <c r="AV70" s="26"/>
      <c r="AW70" s="27"/>
      <c r="AX70" s="21"/>
      <c r="AY70" s="21"/>
      <c r="AZ70" s="28"/>
      <c r="BA70" s="28"/>
      <c r="BB70"/>
      <c r="BC70" s="29"/>
    </row>
    <row r="71" spans="2:55" x14ac:dyDescent="0.3">
      <c r="B71" s="19"/>
      <c r="C71" s="20"/>
      <c r="D71" s="20"/>
      <c r="E71" s="60"/>
      <c r="F71" s="22"/>
      <c r="G71" s="22"/>
      <c r="H71" s="63"/>
      <c r="I71" s="63"/>
      <c r="J71" s="21" t="str">
        <f t="shared" si="0"/>
        <v/>
      </c>
      <c r="K71" s="22"/>
      <c r="L71" s="63"/>
      <c r="M71" s="63"/>
      <c r="N71" s="21" t="str">
        <f t="shared" si="13"/>
        <v/>
      </c>
      <c r="O71" s="23"/>
      <c r="P71" s="23"/>
      <c r="Q71" s="21" t="str">
        <f t="shared" si="1"/>
        <v/>
      </c>
      <c r="R71"/>
      <c r="S71" s="24"/>
      <c r="T71" s="24" t="str">
        <f t="shared" si="14"/>
        <v/>
      </c>
      <c r="U71" s="24"/>
      <c r="V71" s="24" t="str">
        <f t="shared" si="15"/>
        <v/>
      </c>
      <c r="W71" s="24"/>
      <c r="X71" s="24" t="str">
        <f t="shared" si="16"/>
        <v/>
      </c>
      <c r="Y71" s="24"/>
      <c r="Z71" s="24" t="str">
        <f t="shared" si="17"/>
        <v/>
      </c>
      <c r="AA71" s="24"/>
      <c r="AB71" s="24" t="str">
        <f t="shared" si="18"/>
        <v/>
      </c>
      <c r="AC71" s="24"/>
      <c r="AD71" s="24" t="str">
        <f t="shared" si="19"/>
        <v/>
      </c>
      <c r="AE71" s="24"/>
      <c r="AF71" s="24" t="str">
        <f t="shared" si="20"/>
        <v/>
      </c>
      <c r="AG71" s="24"/>
      <c r="AH71" s="24" t="str">
        <f t="shared" si="21"/>
        <v/>
      </c>
      <c r="AI71" s="24"/>
      <c r="AJ71" s="24" t="str">
        <f t="shared" si="22"/>
        <v/>
      </c>
      <c r="AK71" s="24"/>
      <c r="AL71" s="24" t="str">
        <f t="shared" si="23"/>
        <v/>
      </c>
      <c r="AM71" s="24"/>
      <c r="AN71" s="24" t="str">
        <f t="shared" si="24"/>
        <v/>
      </c>
      <c r="AO71" s="25"/>
      <c r="AP71"/>
      <c r="AQ71" s="21"/>
      <c r="AR71" s="21"/>
      <c r="AS71" s="21"/>
      <c r="AT71" s="21"/>
      <c r="AU71" s="26"/>
      <c r="AV71" s="26"/>
      <c r="AW71" s="27"/>
      <c r="AX71" s="21"/>
      <c r="AY71" s="21"/>
      <c r="AZ71" s="28"/>
      <c r="BA71" s="28"/>
      <c r="BB71"/>
      <c r="BC71" s="29"/>
    </row>
    <row r="72" spans="2:55" x14ac:dyDescent="0.3">
      <c r="B72" s="19"/>
      <c r="C72" s="20"/>
      <c r="D72" s="20"/>
      <c r="E72" s="60"/>
      <c r="F72" s="22"/>
      <c r="G72" s="22"/>
      <c r="H72" s="63"/>
      <c r="I72" s="63"/>
      <c r="J72" s="21" t="str">
        <f t="shared" si="0"/>
        <v/>
      </c>
      <c r="K72" s="22"/>
      <c r="L72" s="63"/>
      <c r="M72" s="63"/>
      <c r="N72" s="21" t="str">
        <f t="shared" si="13"/>
        <v/>
      </c>
      <c r="O72" s="23"/>
      <c r="P72" s="23"/>
      <c r="Q72" s="21" t="str">
        <f t="shared" si="1"/>
        <v/>
      </c>
      <c r="R72"/>
      <c r="S72" s="24"/>
      <c r="T72" s="24" t="str">
        <f t="shared" si="14"/>
        <v/>
      </c>
      <c r="U72" s="24"/>
      <c r="V72" s="24" t="str">
        <f t="shared" si="15"/>
        <v/>
      </c>
      <c r="W72" s="24"/>
      <c r="X72" s="24" t="str">
        <f t="shared" si="16"/>
        <v/>
      </c>
      <c r="Y72" s="24"/>
      <c r="Z72" s="24" t="str">
        <f t="shared" si="17"/>
        <v/>
      </c>
      <c r="AA72" s="24"/>
      <c r="AB72" s="24" t="str">
        <f t="shared" si="18"/>
        <v/>
      </c>
      <c r="AC72" s="24"/>
      <c r="AD72" s="24" t="str">
        <f t="shared" si="19"/>
        <v/>
      </c>
      <c r="AE72" s="24"/>
      <c r="AF72" s="24" t="str">
        <f t="shared" si="20"/>
        <v/>
      </c>
      <c r="AG72" s="24"/>
      <c r="AH72" s="24" t="str">
        <f t="shared" si="21"/>
        <v/>
      </c>
      <c r="AI72" s="24"/>
      <c r="AJ72" s="24" t="str">
        <f t="shared" si="22"/>
        <v/>
      </c>
      <c r="AK72" s="24"/>
      <c r="AL72" s="24" t="str">
        <f t="shared" si="23"/>
        <v/>
      </c>
      <c r="AM72" s="24"/>
      <c r="AN72" s="24" t="str">
        <f t="shared" si="24"/>
        <v/>
      </c>
      <c r="AO72" s="25"/>
      <c r="AP72"/>
      <c r="AQ72" s="21"/>
      <c r="AR72" s="21"/>
      <c r="AS72" s="21"/>
      <c r="AT72" s="21"/>
      <c r="AU72" s="26"/>
      <c r="AV72" s="26"/>
      <c r="AW72" s="27"/>
      <c r="AX72" s="21"/>
      <c r="AY72" s="21"/>
      <c r="AZ72" s="28"/>
      <c r="BA72" s="28"/>
      <c r="BB72"/>
      <c r="BC72" s="29"/>
    </row>
    <row r="73" spans="2:55" x14ac:dyDescent="0.3">
      <c r="B73" s="19"/>
      <c r="C73" s="20"/>
      <c r="D73" s="20"/>
      <c r="E73" s="60"/>
      <c r="F73" s="22"/>
      <c r="G73" s="22"/>
      <c r="H73" s="63"/>
      <c r="I73" s="63"/>
      <c r="J73" s="21" t="str">
        <f t="shared" ref="J73:J136" si="25">IFERROR(H73/I73,"")</f>
        <v/>
      </c>
      <c r="K73" s="22"/>
      <c r="L73" s="63"/>
      <c r="M73" s="63"/>
      <c r="N73" s="21" t="str">
        <f t="shared" ref="N73:N136" si="26">IFERROR(L73/M73,"")</f>
        <v/>
      </c>
      <c r="O73" s="23"/>
      <c r="P73" s="23"/>
      <c r="Q73" s="21" t="str">
        <f t="shared" ref="Q73:Q136" si="27">IFERROR(O73/P73,"")</f>
        <v/>
      </c>
      <c r="R73"/>
      <c r="S73" s="24"/>
      <c r="T73" s="24" t="str">
        <f t="shared" ref="T73:T104" si="28">IF(S73="","",S73-U$6)</f>
        <v/>
      </c>
      <c r="U73" s="24"/>
      <c r="V73" s="24" t="str">
        <f t="shared" ref="V73:V104" si="29">IF(U73="","",U73-W$6)</f>
        <v/>
      </c>
      <c r="W73" s="24"/>
      <c r="X73" s="24" t="str">
        <f t="shared" ref="X73:X104" si="30">IF(W73="","",W73-Y$6)</f>
        <v/>
      </c>
      <c r="Y73" s="24"/>
      <c r="Z73" s="24" t="str">
        <f t="shared" ref="Z73:Z104" si="31">IF(Y73="","",Y73-AA$6)</f>
        <v/>
      </c>
      <c r="AA73" s="24"/>
      <c r="AB73" s="24" t="str">
        <f t="shared" ref="AB73:AB104" si="32">IF(AA73="","",AA73-AC$6)</f>
        <v/>
      </c>
      <c r="AC73" s="24"/>
      <c r="AD73" s="24" t="str">
        <f t="shared" ref="AD73:AD104" si="33">IF(AC73="","",AC73-AE$6)</f>
        <v/>
      </c>
      <c r="AE73" s="24"/>
      <c r="AF73" s="24" t="str">
        <f t="shared" ref="AF73:AF104" si="34">IF(AE73="","",AE73-AG$6)</f>
        <v/>
      </c>
      <c r="AG73" s="24"/>
      <c r="AH73" s="24" t="str">
        <f t="shared" ref="AH73:AH104" si="35">IF(AG73="","",AG73-AI$6)</f>
        <v/>
      </c>
      <c r="AI73" s="24"/>
      <c r="AJ73" s="24" t="str">
        <f t="shared" ref="AJ73:AJ104" si="36">IF(AI73="","",AI73-AK$6)</f>
        <v/>
      </c>
      <c r="AK73" s="24"/>
      <c r="AL73" s="24" t="str">
        <f t="shared" ref="AL73:AL104" si="37">IF(AK73="","",AK73-AM$6)</f>
        <v/>
      </c>
      <c r="AM73" s="24"/>
      <c r="AN73" s="24" t="str">
        <f t="shared" ref="AN73:AN104" si="38">IF(AM73="","",AM73-AO$6)</f>
        <v/>
      </c>
      <c r="AO73" s="25"/>
      <c r="AP73"/>
      <c r="AQ73" s="21"/>
      <c r="AR73" s="21"/>
      <c r="AS73" s="21"/>
      <c r="AT73" s="21"/>
      <c r="AU73" s="26"/>
      <c r="AV73" s="26"/>
      <c r="AW73" s="27"/>
      <c r="AX73" s="21"/>
      <c r="AY73" s="21"/>
      <c r="AZ73" s="28"/>
      <c r="BA73" s="28"/>
      <c r="BB73"/>
      <c r="BC73" s="29"/>
    </row>
    <row r="74" spans="2:55" x14ac:dyDescent="0.3">
      <c r="B74" s="19"/>
      <c r="C74" s="20"/>
      <c r="D74" s="20"/>
      <c r="E74" s="60"/>
      <c r="F74" s="22"/>
      <c r="G74" s="22"/>
      <c r="H74" s="63"/>
      <c r="I74" s="63"/>
      <c r="J74" s="21" t="str">
        <f t="shared" si="25"/>
        <v/>
      </c>
      <c r="K74" s="22"/>
      <c r="L74" s="63"/>
      <c r="M74" s="63"/>
      <c r="N74" s="21" t="str">
        <f t="shared" si="26"/>
        <v/>
      </c>
      <c r="O74" s="23"/>
      <c r="P74" s="23"/>
      <c r="Q74" s="21" t="str">
        <f t="shared" si="27"/>
        <v/>
      </c>
      <c r="R74"/>
      <c r="S74" s="24"/>
      <c r="T74" s="24" t="str">
        <f t="shared" si="28"/>
        <v/>
      </c>
      <c r="U74" s="24"/>
      <c r="V74" s="24" t="str">
        <f t="shared" si="29"/>
        <v/>
      </c>
      <c r="W74" s="24"/>
      <c r="X74" s="24" t="str">
        <f t="shared" si="30"/>
        <v/>
      </c>
      <c r="Y74" s="24"/>
      <c r="Z74" s="24" t="str">
        <f t="shared" si="31"/>
        <v/>
      </c>
      <c r="AA74" s="24"/>
      <c r="AB74" s="24" t="str">
        <f t="shared" si="32"/>
        <v/>
      </c>
      <c r="AC74" s="24"/>
      <c r="AD74" s="24" t="str">
        <f t="shared" si="33"/>
        <v/>
      </c>
      <c r="AE74" s="24"/>
      <c r="AF74" s="24" t="str">
        <f t="shared" si="34"/>
        <v/>
      </c>
      <c r="AG74" s="24"/>
      <c r="AH74" s="24" t="str">
        <f t="shared" si="35"/>
        <v/>
      </c>
      <c r="AI74" s="24"/>
      <c r="AJ74" s="24" t="str">
        <f t="shared" si="36"/>
        <v/>
      </c>
      <c r="AK74" s="24"/>
      <c r="AL74" s="24" t="str">
        <f t="shared" si="37"/>
        <v/>
      </c>
      <c r="AM74" s="24"/>
      <c r="AN74" s="24" t="str">
        <f t="shared" si="38"/>
        <v/>
      </c>
      <c r="AO74" s="25"/>
      <c r="AP74"/>
      <c r="AQ74" s="21"/>
      <c r="AR74" s="21"/>
      <c r="AS74" s="21"/>
      <c r="AT74" s="21"/>
      <c r="AU74" s="26"/>
      <c r="AV74" s="26"/>
      <c r="AW74" s="27"/>
      <c r="AX74" s="21"/>
      <c r="AY74" s="21"/>
      <c r="AZ74" s="28"/>
      <c r="BA74" s="28"/>
      <c r="BB74"/>
      <c r="BC74" s="29"/>
    </row>
    <row r="75" spans="2:55" x14ac:dyDescent="0.3">
      <c r="B75" s="19"/>
      <c r="C75" s="20"/>
      <c r="D75" s="20"/>
      <c r="E75" s="60"/>
      <c r="F75" s="22"/>
      <c r="G75" s="22"/>
      <c r="H75" s="27"/>
      <c r="I75" s="63"/>
      <c r="J75" s="21" t="str">
        <f t="shared" si="25"/>
        <v/>
      </c>
      <c r="K75" s="22"/>
      <c r="L75" s="63"/>
      <c r="M75" s="63"/>
      <c r="N75" s="21" t="str">
        <f t="shared" si="26"/>
        <v/>
      </c>
      <c r="O75" s="23"/>
      <c r="P75" s="23"/>
      <c r="Q75" s="21" t="str">
        <f t="shared" si="27"/>
        <v/>
      </c>
      <c r="R75"/>
      <c r="S75" s="24"/>
      <c r="T75" s="24" t="str">
        <f t="shared" si="28"/>
        <v/>
      </c>
      <c r="U75" s="24"/>
      <c r="V75" s="24" t="str">
        <f t="shared" si="29"/>
        <v/>
      </c>
      <c r="W75" s="24"/>
      <c r="X75" s="24" t="str">
        <f t="shared" si="30"/>
        <v/>
      </c>
      <c r="Y75" s="24"/>
      <c r="Z75" s="24" t="str">
        <f t="shared" si="31"/>
        <v/>
      </c>
      <c r="AA75" s="24"/>
      <c r="AB75" s="24" t="str">
        <f t="shared" si="32"/>
        <v/>
      </c>
      <c r="AC75" s="24"/>
      <c r="AD75" s="24" t="str">
        <f t="shared" si="33"/>
        <v/>
      </c>
      <c r="AE75" s="24"/>
      <c r="AF75" s="24" t="str">
        <f t="shared" si="34"/>
        <v/>
      </c>
      <c r="AG75" s="24"/>
      <c r="AH75" s="24" t="str">
        <f t="shared" si="35"/>
        <v/>
      </c>
      <c r="AI75" s="24"/>
      <c r="AJ75" s="24" t="str">
        <f t="shared" si="36"/>
        <v/>
      </c>
      <c r="AK75" s="24"/>
      <c r="AL75" s="24" t="str">
        <f t="shared" si="37"/>
        <v/>
      </c>
      <c r="AM75" s="24"/>
      <c r="AN75" s="24" t="str">
        <f t="shared" si="38"/>
        <v/>
      </c>
      <c r="AO75" s="25"/>
      <c r="AP75"/>
      <c r="AQ75" s="21"/>
      <c r="AR75" s="21"/>
      <c r="AS75" s="21"/>
      <c r="AT75" s="21"/>
      <c r="AU75" s="26"/>
      <c r="AV75" s="26"/>
      <c r="AW75" s="27"/>
      <c r="AX75" s="21"/>
      <c r="AY75" s="21"/>
      <c r="AZ75" s="28"/>
      <c r="BA75" s="28"/>
      <c r="BB75"/>
      <c r="BC75" s="29"/>
    </row>
    <row r="76" spans="2:55" x14ac:dyDescent="0.3">
      <c r="B76" s="19"/>
      <c r="C76" s="20"/>
      <c r="D76" s="20"/>
      <c r="E76" s="60"/>
      <c r="F76" s="22"/>
      <c r="G76" s="22"/>
      <c r="H76" s="63"/>
      <c r="I76" s="63"/>
      <c r="J76" s="21" t="str">
        <f t="shared" si="25"/>
        <v/>
      </c>
      <c r="K76" s="22"/>
      <c r="L76" s="63"/>
      <c r="M76" s="63"/>
      <c r="N76" s="21" t="str">
        <f t="shared" si="26"/>
        <v/>
      </c>
      <c r="O76" s="23"/>
      <c r="P76" s="23"/>
      <c r="Q76" s="21" t="str">
        <f t="shared" si="27"/>
        <v/>
      </c>
      <c r="R76"/>
      <c r="S76" s="24"/>
      <c r="T76" s="24" t="str">
        <f t="shared" si="28"/>
        <v/>
      </c>
      <c r="U76" s="24"/>
      <c r="V76" s="24" t="str">
        <f t="shared" si="29"/>
        <v/>
      </c>
      <c r="W76" s="24"/>
      <c r="X76" s="24" t="str">
        <f t="shared" si="30"/>
        <v/>
      </c>
      <c r="Y76" s="24"/>
      <c r="Z76" s="24" t="str">
        <f t="shared" si="31"/>
        <v/>
      </c>
      <c r="AA76" s="24"/>
      <c r="AB76" s="24" t="str">
        <f t="shared" si="32"/>
        <v/>
      </c>
      <c r="AC76" s="24"/>
      <c r="AD76" s="24" t="str">
        <f t="shared" si="33"/>
        <v/>
      </c>
      <c r="AE76" s="24"/>
      <c r="AF76" s="24" t="str">
        <f t="shared" si="34"/>
        <v/>
      </c>
      <c r="AG76" s="24"/>
      <c r="AH76" s="24" t="str">
        <f t="shared" si="35"/>
        <v/>
      </c>
      <c r="AI76" s="24"/>
      <c r="AJ76" s="24" t="str">
        <f t="shared" si="36"/>
        <v/>
      </c>
      <c r="AK76" s="24"/>
      <c r="AL76" s="24" t="str">
        <f t="shared" si="37"/>
        <v/>
      </c>
      <c r="AM76" s="24"/>
      <c r="AN76" s="24" t="str">
        <f t="shared" si="38"/>
        <v/>
      </c>
      <c r="AO76" s="25"/>
      <c r="AP76"/>
      <c r="AQ76" s="21"/>
      <c r="AR76" s="21"/>
      <c r="AS76" s="21"/>
      <c r="AT76" s="21"/>
      <c r="AU76" s="26"/>
      <c r="AV76" s="26"/>
      <c r="AW76" s="27"/>
      <c r="AX76" s="21"/>
      <c r="AY76" s="21"/>
      <c r="AZ76" s="28"/>
      <c r="BA76" s="28"/>
      <c r="BB76"/>
      <c r="BC76" s="29"/>
    </row>
    <row r="77" spans="2:55" x14ac:dyDescent="0.3">
      <c r="B77" s="19"/>
      <c r="C77" s="20"/>
      <c r="D77" s="20"/>
      <c r="E77" s="60"/>
      <c r="F77" s="22"/>
      <c r="G77" s="22"/>
      <c r="H77" s="63"/>
      <c r="I77" s="63"/>
      <c r="J77" s="21" t="str">
        <f t="shared" si="25"/>
        <v/>
      </c>
      <c r="K77" s="22"/>
      <c r="L77" s="63"/>
      <c r="M77" s="63"/>
      <c r="N77" s="21" t="str">
        <f t="shared" si="26"/>
        <v/>
      </c>
      <c r="O77" s="23"/>
      <c r="P77" s="23"/>
      <c r="Q77" s="21" t="str">
        <f t="shared" si="27"/>
        <v/>
      </c>
      <c r="R77"/>
      <c r="S77" s="24"/>
      <c r="T77" s="24" t="str">
        <f t="shared" si="28"/>
        <v/>
      </c>
      <c r="U77" s="24"/>
      <c r="V77" s="24" t="str">
        <f t="shared" si="29"/>
        <v/>
      </c>
      <c r="W77" s="24"/>
      <c r="X77" s="24" t="str">
        <f t="shared" si="30"/>
        <v/>
      </c>
      <c r="Y77" s="24"/>
      <c r="Z77" s="24" t="str">
        <f t="shared" si="31"/>
        <v/>
      </c>
      <c r="AA77" s="24"/>
      <c r="AB77" s="24" t="str">
        <f t="shared" si="32"/>
        <v/>
      </c>
      <c r="AC77" s="24"/>
      <c r="AD77" s="24" t="str">
        <f t="shared" si="33"/>
        <v/>
      </c>
      <c r="AE77" s="24"/>
      <c r="AF77" s="24" t="str">
        <f t="shared" si="34"/>
        <v/>
      </c>
      <c r="AG77" s="24"/>
      <c r="AH77" s="24" t="str">
        <f t="shared" si="35"/>
        <v/>
      </c>
      <c r="AI77" s="24"/>
      <c r="AJ77" s="24" t="str">
        <f t="shared" si="36"/>
        <v/>
      </c>
      <c r="AK77" s="24"/>
      <c r="AL77" s="24" t="str">
        <f t="shared" si="37"/>
        <v/>
      </c>
      <c r="AM77" s="24"/>
      <c r="AN77" s="24" t="str">
        <f t="shared" si="38"/>
        <v/>
      </c>
      <c r="AO77" s="25"/>
      <c r="AP77"/>
      <c r="AQ77" s="21"/>
      <c r="AR77" s="21"/>
      <c r="AS77" s="21"/>
      <c r="AT77" s="21"/>
      <c r="AU77" s="26"/>
      <c r="AV77" s="26"/>
      <c r="AW77" s="27"/>
      <c r="AX77" s="21"/>
      <c r="AY77" s="21"/>
      <c r="AZ77" s="28"/>
      <c r="BA77" s="28"/>
      <c r="BB77"/>
      <c r="BC77" s="29"/>
    </row>
    <row r="78" spans="2:55" x14ac:dyDescent="0.3">
      <c r="B78" s="19"/>
      <c r="C78" s="20"/>
      <c r="D78" s="20"/>
      <c r="E78" s="60"/>
      <c r="F78" s="22"/>
      <c r="G78" s="22"/>
      <c r="H78" s="63"/>
      <c r="I78" s="63"/>
      <c r="J78" s="21" t="str">
        <f t="shared" si="25"/>
        <v/>
      </c>
      <c r="K78" s="22"/>
      <c r="L78" s="63"/>
      <c r="M78" s="63"/>
      <c r="N78" s="21" t="str">
        <f t="shared" si="26"/>
        <v/>
      </c>
      <c r="O78" s="23"/>
      <c r="P78" s="23"/>
      <c r="Q78" s="21" t="str">
        <f t="shared" si="27"/>
        <v/>
      </c>
      <c r="R78"/>
      <c r="S78" s="24"/>
      <c r="T78" s="24" t="str">
        <f t="shared" si="28"/>
        <v/>
      </c>
      <c r="U78" s="24"/>
      <c r="V78" s="24" t="str">
        <f t="shared" si="29"/>
        <v/>
      </c>
      <c r="W78" s="24"/>
      <c r="X78" s="24" t="str">
        <f t="shared" si="30"/>
        <v/>
      </c>
      <c r="Y78" s="24"/>
      <c r="Z78" s="24" t="str">
        <f t="shared" si="31"/>
        <v/>
      </c>
      <c r="AA78" s="24"/>
      <c r="AB78" s="24" t="str">
        <f t="shared" si="32"/>
        <v/>
      </c>
      <c r="AC78" s="24"/>
      <c r="AD78" s="24" t="str">
        <f t="shared" si="33"/>
        <v/>
      </c>
      <c r="AE78" s="24"/>
      <c r="AF78" s="24" t="str">
        <f t="shared" si="34"/>
        <v/>
      </c>
      <c r="AG78" s="24"/>
      <c r="AH78" s="24" t="str">
        <f t="shared" si="35"/>
        <v/>
      </c>
      <c r="AI78" s="24"/>
      <c r="AJ78" s="24" t="str">
        <f t="shared" si="36"/>
        <v/>
      </c>
      <c r="AK78" s="24"/>
      <c r="AL78" s="24" t="str">
        <f t="shared" si="37"/>
        <v/>
      </c>
      <c r="AM78" s="24"/>
      <c r="AN78" s="24" t="str">
        <f t="shared" si="38"/>
        <v/>
      </c>
      <c r="AO78" s="25"/>
      <c r="AP78"/>
      <c r="AQ78" s="21"/>
      <c r="AR78" s="21"/>
      <c r="AS78" s="21"/>
      <c r="AT78" s="21"/>
      <c r="AU78" s="26"/>
      <c r="AV78" s="26"/>
      <c r="AW78" s="27"/>
      <c r="AX78" s="21"/>
      <c r="AY78" s="21"/>
      <c r="AZ78" s="28"/>
      <c r="BA78" s="28"/>
      <c r="BB78"/>
      <c r="BC78" s="29"/>
    </row>
    <row r="79" spans="2:55" x14ac:dyDescent="0.3">
      <c r="B79" s="19"/>
      <c r="C79" s="20"/>
      <c r="D79" s="20"/>
      <c r="E79" s="60"/>
      <c r="F79" s="22"/>
      <c r="G79" s="22"/>
      <c r="H79" s="63"/>
      <c r="I79" s="63"/>
      <c r="J79" s="21" t="str">
        <f t="shared" si="25"/>
        <v/>
      </c>
      <c r="K79" s="22"/>
      <c r="L79" s="63"/>
      <c r="M79" s="63"/>
      <c r="N79" s="21" t="str">
        <f t="shared" si="26"/>
        <v/>
      </c>
      <c r="O79" s="23"/>
      <c r="P79" s="23"/>
      <c r="Q79" s="21" t="str">
        <f t="shared" si="27"/>
        <v/>
      </c>
      <c r="R79"/>
      <c r="S79" s="24"/>
      <c r="T79" s="24" t="str">
        <f t="shared" si="28"/>
        <v/>
      </c>
      <c r="U79" s="24"/>
      <c r="V79" s="24" t="str">
        <f t="shared" si="29"/>
        <v/>
      </c>
      <c r="W79" s="24"/>
      <c r="X79" s="24" t="str">
        <f t="shared" si="30"/>
        <v/>
      </c>
      <c r="Y79" s="24"/>
      <c r="Z79" s="24" t="str">
        <f t="shared" si="31"/>
        <v/>
      </c>
      <c r="AA79" s="24"/>
      <c r="AB79" s="24" t="str">
        <f t="shared" si="32"/>
        <v/>
      </c>
      <c r="AC79" s="24"/>
      <c r="AD79" s="24" t="str">
        <f t="shared" si="33"/>
        <v/>
      </c>
      <c r="AE79" s="24"/>
      <c r="AF79" s="24" t="str">
        <f t="shared" si="34"/>
        <v/>
      </c>
      <c r="AG79" s="24"/>
      <c r="AH79" s="24" t="str">
        <f t="shared" si="35"/>
        <v/>
      </c>
      <c r="AI79" s="24"/>
      <c r="AJ79" s="24" t="str">
        <f t="shared" si="36"/>
        <v/>
      </c>
      <c r="AK79" s="24"/>
      <c r="AL79" s="24" t="str">
        <f t="shared" si="37"/>
        <v/>
      </c>
      <c r="AM79" s="24"/>
      <c r="AN79" s="24" t="str">
        <f t="shared" si="38"/>
        <v/>
      </c>
      <c r="AO79" s="25"/>
      <c r="AP79"/>
      <c r="AQ79" s="21"/>
      <c r="AR79" s="21"/>
      <c r="AS79" s="21"/>
      <c r="AT79" s="21"/>
      <c r="AU79" s="26"/>
      <c r="AV79" s="26"/>
      <c r="AW79" s="27"/>
      <c r="AX79" s="21"/>
      <c r="AY79" s="21"/>
      <c r="AZ79" s="28"/>
      <c r="BA79" s="28"/>
      <c r="BB79"/>
      <c r="BC79" s="29"/>
    </row>
    <row r="80" spans="2:55" x14ac:dyDescent="0.3">
      <c r="B80" s="19"/>
      <c r="C80" s="20"/>
      <c r="D80" s="20"/>
      <c r="E80" s="60"/>
      <c r="F80" s="22"/>
      <c r="G80" s="22"/>
      <c r="H80" s="63"/>
      <c r="I80" s="63"/>
      <c r="J80" s="21" t="str">
        <f t="shared" si="25"/>
        <v/>
      </c>
      <c r="K80" s="22"/>
      <c r="L80" s="63"/>
      <c r="M80" s="63"/>
      <c r="N80" s="21" t="str">
        <f t="shared" si="26"/>
        <v/>
      </c>
      <c r="O80" s="23"/>
      <c r="P80" s="23"/>
      <c r="Q80" s="21" t="str">
        <f t="shared" si="27"/>
        <v/>
      </c>
      <c r="R80"/>
      <c r="S80" s="24"/>
      <c r="T80" s="24" t="str">
        <f t="shared" si="28"/>
        <v/>
      </c>
      <c r="U80" s="24"/>
      <c r="V80" s="24" t="str">
        <f t="shared" si="29"/>
        <v/>
      </c>
      <c r="W80" s="24"/>
      <c r="X80" s="24" t="str">
        <f t="shared" si="30"/>
        <v/>
      </c>
      <c r="Y80" s="24"/>
      <c r="Z80" s="24" t="str">
        <f t="shared" si="31"/>
        <v/>
      </c>
      <c r="AA80" s="24"/>
      <c r="AB80" s="24" t="str">
        <f t="shared" si="32"/>
        <v/>
      </c>
      <c r="AC80" s="24"/>
      <c r="AD80" s="24" t="str">
        <f t="shared" si="33"/>
        <v/>
      </c>
      <c r="AE80" s="24"/>
      <c r="AF80" s="24" t="str">
        <f t="shared" si="34"/>
        <v/>
      </c>
      <c r="AG80" s="24"/>
      <c r="AH80" s="24" t="str">
        <f t="shared" si="35"/>
        <v/>
      </c>
      <c r="AI80" s="24"/>
      <c r="AJ80" s="24" t="str">
        <f t="shared" si="36"/>
        <v/>
      </c>
      <c r="AK80" s="24"/>
      <c r="AL80" s="24" t="str">
        <f t="shared" si="37"/>
        <v/>
      </c>
      <c r="AM80" s="24"/>
      <c r="AN80" s="24" t="str">
        <f t="shared" si="38"/>
        <v/>
      </c>
      <c r="AO80" s="25"/>
      <c r="AP80"/>
      <c r="AQ80" s="21"/>
      <c r="AR80" s="21"/>
      <c r="AS80" s="21"/>
      <c r="AT80" s="21"/>
      <c r="AU80" s="26"/>
      <c r="AV80" s="26"/>
      <c r="AW80" s="27"/>
      <c r="AX80" s="21"/>
      <c r="AY80" s="21"/>
      <c r="AZ80" s="28"/>
      <c r="BA80" s="28"/>
      <c r="BB80"/>
      <c r="BC80" s="29"/>
    </row>
    <row r="81" spans="2:55" x14ac:dyDescent="0.3">
      <c r="B81" s="19"/>
      <c r="C81" s="20"/>
      <c r="D81" s="20"/>
      <c r="E81" s="60"/>
      <c r="F81" s="22"/>
      <c r="G81" s="22"/>
      <c r="H81" s="63"/>
      <c r="I81" s="63"/>
      <c r="J81" s="21" t="str">
        <f t="shared" si="25"/>
        <v/>
      </c>
      <c r="K81" s="22"/>
      <c r="L81" s="63"/>
      <c r="M81" s="63"/>
      <c r="N81" s="21" t="str">
        <f t="shared" si="26"/>
        <v/>
      </c>
      <c r="O81" s="23"/>
      <c r="P81" s="23"/>
      <c r="Q81" s="21" t="str">
        <f t="shared" si="27"/>
        <v/>
      </c>
      <c r="R81"/>
      <c r="S81" s="24"/>
      <c r="T81" s="24" t="str">
        <f t="shared" si="28"/>
        <v/>
      </c>
      <c r="U81" s="24"/>
      <c r="V81" s="24" t="str">
        <f t="shared" si="29"/>
        <v/>
      </c>
      <c r="W81" s="24"/>
      <c r="X81" s="24" t="str">
        <f t="shared" si="30"/>
        <v/>
      </c>
      <c r="Y81" s="24"/>
      <c r="Z81" s="24" t="str">
        <f t="shared" si="31"/>
        <v/>
      </c>
      <c r="AA81" s="24"/>
      <c r="AB81" s="24" t="str">
        <f t="shared" si="32"/>
        <v/>
      </c>
      <c r="AC81" s="24"/>
      <c r="AD81" s="24" t="str">
        <f t="shared" si="33"/>
        <v/>
      </c>
      <c r="AE81" s="24"/>
      <c r="AF81" s="24" t="str">
        <f t="shared" si="34"/>
        <v/>
      </c>
      <c r="AG81" s="24"/>
      <c r="AH81" s="24" t="str">
        <f t="shared" si="35"/>
        <v/>
      </c>
      <c r="AI81" s="24"/>
      <c r="AJ81" s="24" t="str">
        <f t="shared" si="36"/>
        <v/>
      </c>
      <c r="AK81" s="24"/>
      <c r="AL81" s="24" t="str">
        <f t="shared" si="37"/>
        <v/>
      </c>
      <c r="AM81" s="24"/>
      <c r="AN81" s="24" t="str">
        <f t="shared" si="38"/>
        <v/>
      </c>
      <c r="AO81" s="25"/>
      <c r="AP81"/>
      <c r="AQ81" s="21"/>
      <c r="AR81" s="21"/>
      <c r="AS81" s="21"/>
      <c r="AT81" s="21"/>
      <c r="AU81" s="26"/>
      <c r="AV81" s="26"/>
      <c r="AW81" s="27"/>
      <c r="AX81" s="21"/>
      <c r="AY81" s="21"/>
      <c r="AZ81" s="28"/>
      <c r="BA81" s="28"/>
      <c r="BB81"/>
      <c r="BC81" s="29"/>
    </row>
    <row r="82" spans="2:55" x14ac:dyDescent="0.3">
      <c r="B82" s="19"/>
      <c r="C82" s="20"/>
      <c r="D82" s="20"/>
      <c r="E82" s="60"/>
      <c r="F82" s="22"/>
      <c r="G82" s="22"/>
      <c r="H82" s="63"/>
      <c r="I82" s="63"/>
      <c r="J82" s="21" t="str">
        <f t="shared" si="25"/>
        <v/>
      </c>
      <c r="K82" s="22"/>
      <c r="L82" s="63"/>
      <c r="M82" s="63"/>
      <c r="N82" s="21" t="str">
        <f t="shared" si="26"/>
        <v/>
      </c>
      <c r="O82" s="23"/>
      <c r="P82" s="23"/>
      <c r="Q82" s="21" t="str">
        <f t="shared" si="27"/>
        <v/>
      </c>
      <c r="R82"/>
      <c r="S82" s="24"/>
      <c r="T82" s="24" t="str">
        <f t="shared" si="28"/>
        <v/>
      </c>
      <c r="U82" s="24"/>
      <c r="V82" s="24" t="str">
        <f t="shared" si="29"/>
        <v/>
      </c>
      <c r="W82" s="24"/>
      <c r="X82" s="24" t="str">
        <f t="shared" si="30"/>
        <v/>
      </c>
      <c r="Y82" s="24"/>
      <c r="Z82" s="24" t="str">
        <f t="shared" si="31"/>
        <v/>
      </c>
      <c r="AA82" s="24"/>
      <c r="AB82" s="24" t="str">
        <f t="shared" si="32"/>
        <v/>
      </c>
      <c r="AC82" s="24"/>
      <c r="AD82" s="24" t="str">
        <f t="shared" si="33"/>
        <v/>
      </c>
      <c r="AE82" s="24"/>
      <c r="AF82" s="24" t="str">
        <f t="shared" si="34"/>
        <v/>
      </c>
      <c r="AG82" s="24"/>
      <c r="AH82" s="24" t="str">
        <f t="shared" si="35"/>
        <v/>
      </c>
      <c r="AI82" s="24"/>
      <c r="AJ82" s="24" t="str">
        <f t="shared" si="36"/>
        <v/>
      </c>
      <c r="AK82" s="24"/>
      <c r="AL82" s="24" t="str">
        <f t="shared" si="37"/>
        <v/>
      </c>
      <c r="AM82" s="24"/>
      <c r="AN82" s="24" t="str">
        <f t="shared" si="38"/>
        <v/>
      </c>
      <c r="AO82" s="25"/>
      <c r="AP82"/>
      <c r="AQ82" s="21"/>
      <c r="AR82" s="21"/>
      <c r="AS82" s="21"/>
      <c r="AT82" s="21"/>
      <c r="AU82" s="26"/>
      <c r="AV82" s="26"/>
      <c r="AW82" s="27"/>
      <c r="AX82" s="21"/>
      <c r="AY82" s="21"/>
      <c r="AZ82" s="28"/>
      <c r="BA82" s="28"/>
      <c r="BB82"/>
      <c r="BC82" s="29"/>
    </row>
    <row r="83" spans="2:55" x14ac:dyDescent="0.3">
      <c r="B83" s="19"/>
      <c r="C83" s="20"/>
      <c r="D83" s="20"/>
      <c r="E83" s="60"/>
      <c r="F83" s="22"/>
      <c r="G83" s="22"/>
      <c r="H83" s="63"/>
      <c r="I83" s="63"/>
      <c r="J83" s="21" t="str">
        <f t="shared" si="25"/>
        <v/>
      </c>
      <c r="K83" s="22"/>
      <c r="L83" s="63"/>
      <c r="M83" s="63"/>
      <c r="N83" s="21" t="str">
        <f t="shared" si="26"/>
        <v/>
      </c>
      <c r="O83" s="23"/>
      <c r="P83" s="23"/>
      <c r="Q83" s="21" t="str">
        <f t="shared" si="27"/>
        <v/>
      </c>
      <c r="R83"/>
      <c r="S83" s="24"/>
      <c r="T83" s="24" t="str">
        <f t="shared" si="28"/>
        <v/>
      </c>
      <c r="U83" s="24"/>
      <c r="V83" s="24" t="str">
        <f t="shared" si="29"/>
        <v/>
      </c>
      <c r="W83" s="24"/>
      <c r="X83" s="24" t="str">
        <f t="shared" si="30"/>
        <v/>
      </c>
      <c r="Y83" s="24"/>
      <c r="Z83" s="24" t="str">
        <f t="shared" si="31"/>
        <v/>
      </c>
      <c r="AA83" s="24"/>
      <c r="AB83" s="24" t="str">
        <f t="shared" si="32"/>
        <v/>
      </c>
      <c r="AC83" s="24"/>
      <c r="AD83" s="24" t="str">
        <f t="shared" si="33"/>
        <v/>
      </c>
      <c r="AE83" s="24"/>
      <c r="AF83" s="24" t="str">
        <f t="shared" si="34"/>
        <v/>
      </c>
      <c r="AG83" s="24"/>
      <c r="AH83" s="24" t="str">
        <f t="shared" si="35"/>
        <v/>
      </c>
      <c r="AI83" s="24"/>
      <c r="AJ83" s="24" t="str">
        <f t="shared" si="36"/>
        <v/>
      </c>
      <c r="AK83" s="24"/>
      <c r="AL83" s="24" t="str">
        <f t="shared" si="37"/>
        <v/>
      </c>
      <c r="AM83" s="24"/>
      <c r="AN83" s="24" t="str">
        <f t="shared" si="38"/>
        <v/>
      </c>
      <c r="AO83" s="25"/>
      <c r="AP83"/>
      <c r="AQ83" s="21"/>
      <c r="AR83" s="21"/>
      <c r="AS83" s="21"/>
      <c r="AT83" s="21"/>
      <c r="AU83" s="26"/>
      <c r="AV83" s="26"/>
      <c r="AW83" s="27"/>
      <c r="AX83" s="21"/>
      <c r="AY83" s="21"/>
      <c r="AZ83" s="28"/>
      <c r="BA83" s="28"/>
      <c r="BB83"/>
      <c r="BC83" s="29"/>
    </row>
    <row r="84" spans="2:55" x14ac:dyDescent="0.3">
      <c r="B84" s="19"/>
      <c r="C84" s="20"/>
      <c r="D84" s="20"/>
      <c r="E84" s="60"/>
      <c r="F84" s="22"/>
      <c r="G84" s="22"/>
      <c r="H84" s="63"/>
      <c r="I84" s="63"/>
      <c r="J84" s="21" t="str">
        <f t="shared" si="25"/>
        <v/>
      </c>
      <c r="K84" s="22"/>
      <c r="L84" s="63"/>
      <c r="M84" s="63"/>
      <c r="N84" s="21" t="str">
        <f t="shared" si="26"/>
        <v/>
      </c>
      <c r="O84" s="23"/>
      <c r="P84" s="23"/>
      <c r="Q84" s="21" t="str">
        <f t="shared" si="27"/>
        <v/>
      </c>
      <c r="R84"/>
      <c r="S84" s="24"/>
      <c r="T84" s="24" t="str">
        <f t="shared" si="28"/>
        <v/>
      </c>
      <c r="U84" s="24"/>
      <c r="V84" s="24" t="str">
        <f t="shared" si="29"/>
        <v/>
      </c>
      <c r="W84" s="24"/>
      <c r="X84" s="24" t="str">
        <f t="shared" si="30"/>
        <v/>
      </c>
      <c r="Y84" s="24"/>
      <c r="Z84" s="24" t="str">
        <f t="shared" si="31"/>
        <v/>
      </c>
      <c r="AA84" s="24"/>
      <c r="AB84" s="24" t="str">
        <f t="shared" si="32"/>
        <v/>
      </c>
      <c r="AC84" s="24"/>
      <c r="AD84" s="24" t="str">
        <f t="shared" si="33"/>
        <v/>
      </c>
      <c r="AE84" s="24"/>
      <c r="AF84" s="24" t="str">
        <f t="shared" si="34"/>
        <v/>
      </c>
      <c r="AG84" s="24"/>
      <c r="AH84" s="24" t="str">
        <f t="shared" si="35"/>
        <v/>
      </c>
      <c r="AI84" s="24"/>
      <c r="AJ84" s="24" t="str">
        <f t="shared" si="36"/>
        <v/>
      </c>
      <c r="AK84" s="24"/>
      <c r="AL84" s="24" t="str">
        <f t="shared" si="37"/>
        <v/>
      </c>
      <c r="AM84" s="24"/>
      <c r="AN84" s="24" t="str">
        <f t="shared" si="38"/>
        <v/>
      </c>
      <c r="AO84" s="25"/>
      <c r="AP84"/>
      <c r="AQ84" s="21"/>
      <c r="AR84" s="21"/>
      <c r="AS84" s="21"/>
      <c r="AT84" s="21"/>
      <c r="AU84" s="26"/>
      <c r="AV84" s="26"/>
      <c r="AW84" s="27"/>
      <c r="AX84" s="21"/>
      <c r="AY84" s="21"/>
      <c r="AZ84" s="28"/>
      <c r="BA84" s="28"/>
      <c r="BB84"/>
      <c r="BC84" s="29"/>
    </row>
    <row r="85" spans="2:55" x14ac:dyDescent="0.3">
      <c r="B85" s="19"/>
      <c r="C85" s="20"/>
      <c r="D85" s="20"/>
      <c r="E85" s="60"/>
      <c r="F85" s="22"/>
      <c r="G85" s="22"/>
      <c r="H85" s="63"/>
      <c r="I85" s="63"/>
      <c r="J85" s="21" t="str">
        <f t="shared" si="25"/>
        <v/>
      </c>
      <c r="K85" s="22"/>
      <c r="L85" s="63"/>
      <c r="M85" s="63"/>
      <c r="N85" s="21" t="str">
        <f t="shared" si="26"/>
        <v/>
      </c>
      <c r="O85" s="23"/>
      <c r="P85" s="23"/>
      <c r="Q85" s="21" t="str">
        <f t="shared" si="27"/>
        <v/>
      </c>
      <c r="R85"/>
      <c r="S85" s="24"/>
      <c r="T85" s="24" t="str">
        <f t="shared" si="28"/>
        <v/>
      </c>
      <c r="U85" s="24"/>
      <c r="V85" s="24" t="str">
        <f t="shared" si="29"/>
        <v/>
      </c>
      <c r="W85" s="24"/>
      <c r="X85" s="24" t="str">
        <f t="shared" si="30"/>
        <v/>
      </c>
      <c r="Y85" s="24"/>
      <c r="Z85" s="24" t="str">
        <f t="shared" si="31"/>
        <v/>
      </c>
      <c r="AA85" s="24"/>
      <c r="AB85" s="24" t="str">
        <f t="shared" si="32"/>
        <v/>
      </c>
      <c r="AC85" s="24"/>
      <c r="AD85" s="24" t="str">
        <f t="shared" si="33"/>
        <v/>
      </c>
      <c r="AE85" s="24"/>
      <c r="AF85" s="24" t="str">
        <f t="shared" si="34"/>
        <v/>
      </c>
      <c r="AG85" s="24"/>
      <c r="AH85" s="24" t="str">
        <f t="shared" si="35"/>
        <v/>
      </c>
      <c r="AI85" s="24"/>
      <c r="AJ85" s="24" t="str">
        <f t="shared" si="36"/>
        <v/>
      </c>
      <c r="AK85" s="24"/>
      <c r="AL85" s="24" t="str">
        <f t="shared" si="37"/>
        <v/>
      </c>
      <c r="AM85" s="24"/>
      <c r="AN85" s="24" t="str">
        <f t="shared" si="38"/>
        <v/>
      </c>
      <c r="AO85" s="25"/>
      <c r="AP85"/>
      <c r="AQ85" s="21"/>
      <c r="AR85" s="21"/>
      <c r="AS85" s="21"/>
      <c r="AT85" s="21"/>
      <c r="AU85" s="26"/>
      <c r="AV85" s="26"/>
      <c r="AW85" s="27"/>
      <c r="AX85" s="21"/>
      <c r="AY85" s="21"/>
      <c r="AZ85" s="28"/>
      <c r="BA85" s="28"/>
      <c r="BB85"/>
      <c r="BC85" s="29"/>
    </row>
    <row r="86" spans="2:55" x14ac:dyDescent="0.3">
      <c r="B86" s="19"/>
      <c r="C86" s="20"/>
      <c r="D86" s="20"/>
      <c r="E86" s="60"/>
      <c r="F86" s="22"/>
      <c r="G86" s="22"/>
      <c r="H86" s="63"/>
      <c r="I86" s="63"/>
      <c r="J86" s="21" t="str">
        <f t="shared" si="25"/>
        <v/>
      </c>
      <c r="K86" s="22"/>
      <c r="L86" s="63"/>
      <c r="M86" s="63"/>
      <c r="N86" s="21" t="str">
        <f t="shared" si="26"/>
        <v/>
      </c>
      <c r="O86" s="23"/>
      <c r="P86" s="23"/>
      <c r="Q86" s="21" t="str">
        <f t="shared" si="27"/>
        <v/>
      </c>
      <c r="R86"/>
      <c r="S86" s="24"/>
      <c r="T86" s="24" t="str">
        <f t="shared" si="28"/>
        <v/>
      </c>
      <c r="U86" s="24"/>
      <c r="V86" s="24" t="str">
        <f t="shared" si="29"/>
        <v/>
      </c>
      <c r="W86" s="24"/>
      <c r="X86" s="24" t="str">
        <f t="shared" si="30"/>
        <v/>
      </c>
      <c r="Y86" s="24"/>
      <c r="Z86" s="24" t="str">
        <f t="shared" si="31"/>
        <v/>
      </c>
      <c r="AA86" s="24"/>
      <c r="AB86" s="24" t="str">
        <f t="shared" si="32"/>
        <v/>
      </c>
      <c r="AC86" s="24"/>
      <c r="AD86" s="24" t="str">
        <f t="shared" si="33"/>
        <v/>
      </c>
      <c r="AE86" s="24"/>
      <c r="AF86" s="24" t="str">
        <f t="shared" si="34"/>
        <v/>
      </c>
      <c r="AG86" s="24"/>
      <c r="AH86" s="24" t="str">
        <f t="shared" si="35"/>
        <v/>
      </c>
      <c r="AI86" s="24"/>
      <c r="AJ86" s="24" t="str">
        <f t="shared" si="36"/>
        <v/>
      </c>
      <c r="AK86" s="24"/>
      <c r="AL86" s="24" t="str">
        <f t="shared" si="37"/>
        <v/>
      </c>
      <c r="AM86" s="24"/>
      <c r="AN86" s="24" t="str">
        <f t="shared" si="38"/>
        <v/>
      </c>
      <c r="AO86" s="25"/>
      <c r="AP86"/>
      <c r="AQ86" s="21"/>
      <c r="AR86" s="21"/>
      <c r="AS86" s="21"/>
      <c r="AT86" s="21"/>
      <c r="AU86" s="26"/>
      <c r="AV86" s="26"/>
      <c r="AW86" s="27"/>
      <c r="AX86" s="21"/>
      <c r="AY86" s="21"/>
      <c r="AZ86" s="28"/>
      <c r="BA86" s="28"/>
      <c r="BB86"/>
      <c r="BC86" s="29"/>
    </row>
    <row r="87" spans="2:55" x14ac:dyDescent="0.3">
      <c r="B87" s="19"/>
      <c r="C87" s="20"/>
      <c r="D87" s="20"/>
      <c r="E87" s="60"/>
      <c r="F87" s="22"/>
      <c r="G87" s="22"/>
      <c r="H87" s="63"/>
      <c r="I87" s="63"/>
      <c r="J87" s="21" t="str">
        <f t="shared" si="25"/>
        <v/>
      </c>
      <c r="K87" s="22"/>
      <c r="L87" s="63"/>
      <c r="M87" s="63"/>
      <c r="N87" s="21" t="str">
        <f t="shared" si="26"/>
        <v/>
      </c>
      <c r="O87" s="23"/>
      <c r="P87" s="23"/>
      <c r="Q87" s="21" t="str">
        <f t="shared" si="27"/>
        <v/>
      </c>
      <c r="R87"/>
      <c r="S87" s="24"/>
      <c r="T87" s="24" t="str">
        <f t="shared" si="28"/>
        <v/>
      </c>
      <c r="U87" s="24"/>
      <c r="V87" s="24" t="str">
        <f t="shared" si="29"/>
        <v/>
      </c>
      <c r="W87" s="24"/>
      <c r="X87" s="24" t="str">
        <f t="shared" si="30"/>
        <v/>
      </c>
      <c r="Y87" s="24"/>
      <c r="Z87" s="24" t="str">
        <f t="shared" si="31"/>
        <v/>
      </c>
      <c r="AA87" s="24"/>
      <c r="AB87" s="24" t="str">
        <f t="shared" si="32"/>
        <v/>
      </c>
      <c r="AC87" s="24"/>
      <c r="AD87" s="24" t="str">
        <f t="shared" si="33"/>
        <v/>
      </c>
      <c r="AE87" s="24"/>
      <c r="AF87" s="24" t="str">
        <f t="shared" si="34"/>
        <v/>
      </c>
      <c r="AG87" s="24"/>
      <c r="AH87" s="24" t="str">
        <f t="shared" si="35"/>
        <v/>
      </c>
      <c r="AI87" s="24"/>
      <c r="AJ87" s="24" t="str">
        <f t="shared" si="36"/>
        <v/>
      </c>
      <c r="AK87" s="24"/>
      <c r="AL87" s="24" t="str">
        <f t="shared" si="37"/>
        <v/>
      </c>
      <c r="AM87" s="24"/>
      <c r="AN87" s="24" t="str">
        <f t="shared" si="38"/>
        <v/>
      </c>
      <c r="AO87" s="25"/>
      <c r="AP87"/>
      <c r="AQ87" s="21"/>
      <c r="AR87" s="21"/>
      <c r="AS87" s="21"/>
      <c r="AT87" s="21"/>
      <c r="AU87" s="26"/>
      <c r="AV87" s="26"/>
      <c r="AW87" s="27"/>
      <c r="AX87" s="21"/>
      <c r="AY87" s="21"/>
      <c r="AZ87" s="28"/>
      <c r="BA87" s="28"/>
      <c r="BB87"/>
      <c r="BC87" s="29"/>
    </row>
    <row r="88" spans="2:55" x14ac:dyDescent="0.3">
      <c r="B88" s="19"/>
      <c r="C88" s="20"/>
      <c r="D88" s="20"/>
      <c r="E88" s="60"/>
      <c r="F88" s="22"/>
      <c r="G88" s="22"/>
      <c r="H88" s="63"/>
      <c r="I88" s="63"/>
      <c r="J88" s="21" t="str">
        <f t="shared" si="25"/>
        <v/>
      </c>
      <c r="K88" s="22"/>
      <c r="L88" s="63"/>
      <c r="M88" s="63"/>
      <c r="N88" s="21" t="str">
        <f t="shared" si="26"/>
        <v/>
      </c>
      <c r="O88" s="23"/>
      <c r="P88" s="23"/>
      <c r="Q88" s="21" t="str">
        <f t="shared" si="27"/>
        <v/>
      </c>
      <c r="R88"/>
      <c r="S88" s="24"/>
      <c r="T88" s="24" t="str">
        <f t="shared" si="28"/>
        <v/>
      </c>
      <c r="U88" s="24"/>
      <c r="V88" s="24" t="str">
        <f t="shared" si="29"/>
        <v/>
      </c>
      <c r="W88" s="24"/>
      <c r="X88" s="24" t="str">
        <f t="shared" si="30"/>
        <v/>
      </c>
      <c r="Y88" s="24"/>
      <c r="Z88" s="24" t="str">
        <f t="shared" si="31"/>
        <v/>
      </c>
      <c r="AA88" s="24"/>
      <c r="AB88" s="24" t="str">
        <f t="shared" si="32"/>
        <v/>
      </c>
      <c r="AC88" s="24"/>
      <c r="AD88" s="24" t="str">
        <f t="shared" si="33"/>
        <v/>
      </c>
      <c r="AE88" s="24"/>
      <c r="AF88" s="24" t="str">
        <f t="shared" si="34"/>
        <v/>
      </c>
      <c r="AG88" s="24"/>
      <c r="AH88" s="24" t="str">
        <f t="shared" si="35"/>
        <v/>
      </c>
      <c r="AI88" s="24"/>
      <c r="AJ88" s="24" t="str">
        <f t="shared" si="36"/>
        <v/>
      </c>
      <c r="AK88" s="24"/>
      <c r="AL88" s="24" t="str">
        <f t="shared" si="37"/>
        <v/>
      </c>
      <c r="AM88" s="24"/>
      <c r="AN88" s="24" t="str">
        <f t="shared" si="38"/>
        <v/>
      </c>
      <c r="AO88" s="25"/>
      <c r="AP88"/>
      <c r="AQ88" s="21"/>
      <c r="AR88" s="21"/>
      <c r="AS88" s="21"/>
      <c r="AT88" s="21"/>
      <c r="AU88" s="26"/>
      <c r="AV88" s="26"/>
      <c r="AW88" s="27"/>
      <c r="AX88" s="21"/>
      <c r="AY88" s="21"/>
      <c r="AZ88" s="28"/>
      <c r="BA88" s="28"/>
      <c r="BB88"/>
      <c r="BC88" s="29"/>
    </row>
    <row r="89" spans="2:55" x14ac:dyDescent="0.3">
      <c r="B89" s="19"/>
      <c r="C89" s="20"/>
      <c r="D89" s="20"/>
      <c r="E89" s="60"/>
      <c r="F89" s="22"/>
      <c r="G89" s="22"/>
      <c r="H89" s="63"/>
      <c r="I89" s="63"/>
      <c r="J89" s="21" t="str">
        <f t="shared" si="25"/>
        <v/>
      </c>
      <c r="K89" s="22"/>
      <c r="L89" s="63"/>
      <c r="M89" s="63"/>
      <c r="N89" s="21" t="str">
        <f t="shared" si="26"/>
        <v/>
      </c>
      <c r="O89" s="23"/>
      <c r="P89" s="23"/>
      <c r="Q89" s="21" t="str">
        <f t="shared" si="27"/>
        <v/>
      </c>
      <c r="R89"/>
      <c r="S89" s="24"/>
      <c r="T89" s="24" t="str">
        <f t="shared" si="28"/>
        <v/>
      </c>
      <c r="U89" s="24"/>
      <c r="V89" s="24" t="str">
        <f t="shared" si="29"/>
        <v/>
      </c>
      <c r="W89" s="24"/>
      <c r="X89" s="24" t="str">
        <f t="shared" si="30"/>
        <v/>
      </c>
      <c r="Y89" s="24"/>
      <c r="Z89" s="24" t="str">
        <f t="shared" si="31"/>
        <v/>
      </c>
      <c r="AA89" s="24"/>
      <c r="AB89" s="24" t="str">
        <f t="shared" si="32"/>
        <v/>
      </c>
      <c r="AC89" s="24"/>
      <c r="AD89" s="24" t="str">
        <f t="shared" si="33"/>
        <v/>
      </c>
      <c r="AE89" s="24"/>
      <c r="AF89" s="24" t="str">
        <f t="shared" si="34"/>
        <v/>
      </c>
      <c r="AG89" s="24"/>
      <c r="AH89" s="24" t="str">
        <f t="shared" si="35"/>
        <v/>
      </c>
      <c r="AI89" s="24"/>
      <c r="AJ89" s="24" t="str">
        <f t="shared" si="36"/>
        <v/>
      </c>
      <c r="AK89" s="24"/>
      <c r="AL89" s="24" t="str">
        <f t="shared" si="37"/>
        <v/>
      </c>
      <c r="AM89" s="24"/>
      <c r="AN89" s="24" t="str">
        <f t="shared" si="38"/>
        <v/>
      </c>
      <c r="AO89" s="25"/>
      <c r="AP89"/>
      <c r="AQ89" s="21"/>
      <c r="AR89" s="21"/>
      <c r="AS89" s="21"/>
      <c r="AT89" s="21"/>
      <c r="AU89" s="26"/>
      <c r="AV89" s="26"/>
      <c r="AW89" s="27"/>
      <c r="AX89" s="21"/>
      <c r="AY89" s="21"/>
      <c r="AZ89" s="28"/>
      <c r="BA89" s="28"/>
      <c r="BB89"/>
      <c r="BC89" s="29"/>
    </row>
    <row r="90" spans="2:55" x14ac:dyDescent="0.3">
      <c r="B90" s="19"/>
      <c r="C90" s="20"/>
      <c r="D90" s="20"/>
      <c r="E90" s="60"/>
      <c r="F90" s="22"/>
      <c r="G90" s="22"/>
      <c r="H90" s="63"/>
      <c r="I90" s="63"/>
      <c r="J90" s="21" t="str">
        <f t="shared" si="25"/>
        <v/>
      </c>
      <c r="K90" s="22"/>
      <c r="L90" s="63"/>
      <c r="M90" s="63"/>
      <c r="N90" s="21" t="str">
        <f t="shared" si="26"/>
        <v/>
      </c>
      <c r="O90" s="23"/>
      <c r="P90" s="23"/>
      <c r="Q90" s="21" t="str">
        <f t="shared" si="27"/>
        <v/>
      </c>
      <c r="R90"/>
      <c r="S90" s="24"/>
      <c r="T90" s="24" t="str">
        <f t="shared" si="28"/>
        <v/>
      </c>
      <c r="U90" s="24"/>
      <c r="V90" s="24" t="str">
        <f t="shared" si="29"/>
        <v/>
      </c>
      <c r="W90" s="24"/>
      <c r="X90" s="24" t="str">
        <f t="shared" si="30"/>
        <v/>
      </c>
      <c r="Y90" s="24"/>
      <c r="Z90" s="24" t="str">
        <f t="shared" si="31"/>
        <v/>
      </c>
      <c r="AA90" s="24"/>
      <c r="AB90" s="24" t="str">
        <f t="shared" si="32"/>
        <v/>
      </c>
      <c r="AC90" s="24"/>
      <c r="AD90" s="24" t="str">
        <f t="shared" si="33"/>
        <v/>
      </c>
      <c r="AE90" s="24"/>
      <c r="AF90" s="24" t="str">
        <f t="shared" si="34"/>
        <v/>
      </c>
      <c r="AG90" s="24"/>
      <c r="AH90" s="24" t="str">
        <f t="shared" si="35"/>
        <v/>
      </c>
      <c r="AI90" s="24"/>
      <c r="AJ90" s="24" t="str">
        <f t="shared" si="36"/>
        <v/>
      </c>
      <c r="AK90" s="24"/>
      <c r="AL90" s="24" t="str">
        <f t="shared" si="37"/>
        <v/>
      </c>
      <c r="AM90" s="24"/>
      <c r="AN90" s="24" t="str">
        <f t="shared" si="38"/>
        <v/>
      </c>
      <c r="AO90" s="25"/>
      <c r="AP90"/>
      <c r="AQ90" s="21"/>
      <c r="AR90" s="21"/>
      <c r="AS90" s="21"/>
      <c r="AT90" s="21"/>
      <c r="AU90" s="26"/>
      <c r="AV90" s="26"/>
      <c r="AW90" s="27"/>
      <c r="AX90" s="21"/>
      <c r="AY90" s="21"/>
      <c r="AZ90" s="28"/>
      <c r="BA90" s="28"/>
      <c r="BB90"/>
      <c r="BC90" s="29"/>
    </row>
    <row r="91" spans="2:55" x14ac:dyDescent="0.3">
      <c r="B91" s="19"/>
      <c r="C91" s="20"/>
      <c r="D91" s="20"/>
      <c r="E91" s="60"/>
      <c r="F91" s="22"/>
      <c r="G91" s="22"/>
      <c r="H91" s="63"/>
      <c r="I91" s="63"/>
      <c r="J91" s="21" t="str">
        <f t="shared" si="25"/>
        <v/>
      </c>
      <c r="K91" s="22"/>
      <c r="L91" s="63"/>
      <c r="M91" s="63"/>
      <c r="N91" s="21" t="str">
        <f t="shared" si="26"/>
        <v/>
      </c>
      <c r="O91" s="23"/>
      <c r="P91" s="23"/>
      <c r="Q91" s="21" t="str">
        <f t="shared" si="27"/>
        <v/>
      </c>
      <c r="R91"/>
      <c r="S91" s="24"/>
      <c r="T91" s="24" t="str">
        <f t="shared" si="28"/>
        <v/>
      </c>
      <c r="U91" s="24"/>
      <c r="V91" s="24" t="str">
        <f t="shared" si="29"/>
        <v/>
      </c>
      <c r="W91" s="24"/>
      <c r="X91" s="24" t="str">
        <f t="shared" si="30"/>
        <v/>
      </c>
      <c r="Y91" s="24"/>
      <c r="Z91" s="24" t="str">
        <f t="shared" si="31"/>
        <v/>
      </c>
      <c r="AA91" s="24"/>
      <c r="AB91" s="24" t="str">
        <f t="shared" si="32"/>
        <v/>
      </c>
      <c r="AC91" s="24"/>
      <c r="AD91" s="24" t="str">
        <f t="shared" si="33"/>
        <v/>
      </c>
      <c r="AE91" s="24"/>
      <c r="AF91" s="24" t="str">
        <f t="shared" si="34"/>
        <v/>
      </c>
      <c r="AG91" s="24"/>
      <c r="AH91" s="24" t="str">
        <f t="shared" si="35"/>
        <v/>
      </c>
      <c r="AI91" s="24"/>
      <c r="AJ91" s="24" t="str">
        <f t="shared" si="36"/>
        <v/>
      </c>
      <c r="AK91" s="24"/>
      <c r="AL91" s="24" t="str">
        <f t="shared" si="37"/>
        <v/>
      </c>
      <c r="AM91" s="24"/>
      <c r="AN91" s="24" t="str">
        <f t="shared" si="38"/>
        <v/>
      </c>
      <c r="AO91" s="25"/>
      <c r="AP91"/>
      <c r="AQ91" s="21"/>
      <c r="AR91" s="21"/>
      <c r="AS91" s="21"/>
      <c r="AT91" s="21"/>
      <c r="AU91" s="26"/>
      <c r="AV91" s="26"/>
      <c r="AW91" s="27"/>
      <c r="AX91" s="21"/>
      <c r="AY91" s="21"/>
      <c r="AZ91" s="28"/>
      <c r="BA91" s="28"/>
      <c r="BB91"/>
      <c r="BC91" s="29"/>
    </row>
    <row r="92" spans="2:55" x14ac:dyDescent="0.3">
      <c r="B92" s="19"/>
      <c r="C92" s="20"/>
      <c r="D92" s="20"/>
      <c r="E92" s="60"/>
      <c r="F92" s="22"/>
      <c r="G92" s="22"/>
      <c r="H92" s="63"/>
      <c r="I92" s="63"/>
      <c r="J92" s="21" t="str">
        <f t="shared" si="25"/>
        <v/>
      </c>
      <c r="K92" s="22"/>
      <c r="L92" s="63"/>
      <c r="M92" s="63"/>
      <c r="N92" s="21" t="str">
        <f t="shared" si="26"/>
        <v/>
      </c>
      <c r="O92" s="23"/>
      <c r="P92" s="23"/>
      <c r="Q92" s="21" t="str">
        <f t="shared" si="27"/>
        <v/>
      </c>
      <c r="R92"/>
      <c r="S92" s="24"/>
      <c r="T92" s="24" t="str">
        <f t="shared" si="28"/>
        <v/>
      </c>
      <c r="U92" s="24"/>
      <c r="V92" s="24" t="str">
        <f t="shared" si="29"/>
        <v/>
      </c>
      <c r="W92" s="24"/>
      <c r="X92" s="24" t="str">
        <f t="shared" si="30"/>
        <v/>
      </c>
      <c r="Y92" s="24"/>
      <c r="Z92" s="24" t="str">
        <f t="shared" si="31"/>
        <v/>
      </c>
      <c r="AA92" s="24"/>
      <c r="AB92" s="24" t="str">
        <f t="shared" si="32"/>
        <v/>
      </c>
      <c r="AC92" s="24"/>
      <c r="AD92" s="24" t="str">
        <f t="shared" si="33"/>
        <v/>
      </c>
      <c r="AE92" s="24"/>
      <c r="AF92" s="24" t="str">
        <f t="shared" si="34"/>
        <v/>
      </c>
      <c r="AG92" s="24"/>
      <c r="AH92" s="24" t="str">
        <f t="shared" si="35"/>
        <v/>
      </c>
      <c r="AI92" s="24"/>
      <c r="AJ92" s="24" t="str">
        <f t="shared" si="36"/>
        <v/>
      </c>
      <c r="AK92" s="24"/>
      <c r="AL92" s="24" t="str">
        <f t="shared" si="37"/>
        <v/>
      </c>
      <c r="AM92" s="24"/>
      <c r="AN92" s="24" t="str">
        <f t="shared" si="38"/>
        <v/>
      </c>
      <c r="AO92" s="25"/>
      <c r="AP92"/>
      <c r="AQ92" s="21"/>
      <c r="AR92" s="21"/>
      <c r="AS92" s="21"/>
      <c r="AT92" s="21"/>
      <c r="AU92" s="26"/>
      <c r="AV92" s="26"/>
      <c r="AW92" s="27"/>
      <c r="AX92" s="21"/>
      <c r="AY92" s="21"/>
      <c r="AZ92" s="28"/>
      <c r="BA92" s="28"/>
      <c r="BB92"/>
      <c r="BC92" s="29"/>
    </row>
    <row r="93" spans="2:55" x14ac:dyDescent="0.3">
      <c r="B93" s="19"/>
      <c r="C93" s="20"/>
      <c r="D93" s="20"/>
      <c r="E93" s="60"/>
      <c r="F93" s="22"/>
      <c r="G93" s="22"/>
      <c r="H93" s="63"/>
      <c r="I93" s="63"/>
      <c r="J93" s="21" t="str">
        <f t="shared" si="25"/>
        <v/>
      </c>
      <c r="K93" s="22"/>
      <c r="L93" s="63"/>
      <c r="M93" s="63"/>
      <c r="N93" s="21" t="str">
        <f t="shared" si="26"/>
        <v/>
      </c>
      <c r="O93" s="23"/>
      <c r="P93" s="23"/>
      <c r="Q93" s="21" t="str">
        <f t="shared" si="27"/>
        <v/>
      </c>
      <c r="R93"/>
      <c r="S93" s="24"/>
      <c r="T93" s="24" t="str">
        <f t="shared" si="28"/>
        <v/>
      </c>
      <c r="U93" s="24"/>
      <c r="V93" s="24" t="str">
        <f t="shared" si="29"/>
        <v/>
      </c>
      <c r="W93" s="24"/>
      <c r="X93" s="24" t="str">
        <f t="shared" si="30"/>
        <v/>
      </c>
      <c r="Y93" s="24"/>
      <c r="Z93" s="24" t="str">
        <f t="shared" si="31"/>
        <v/>
      </c>
      <c r="AA93" s="24"/>
      <c r="AB93" s="24" t="str">
        <f t="shared" si="32"/>
        <v/>
      </c>
      <c r="AC93" s="24"/>
      <c r="AD93" s="24" t="str">
        <f t="shared" si="33"/>
        <v/>
      </c>
      <c r="AE93" s="24"/>
      <c r="AF93" s="24" t="str">
        <f t="shared" si="34"/>
        <v/>
      </c>
      <c r="AG93" s="24"/>
      <c r="AH93" s="24" t="str">
        <f t="shared" si="35"/>
        <v/>
      </c>
      <c r="AI93" s="24"/>
      <c r="AJ93" s="24" t="str">
        <f t="shared" si="36"/>
        <v/>
      </c>
      <c r="AK93" s="24"/>
      <c r="AL93" s="24" t="str">
        <f t="shared" si="37"/>
        <v/>
      </c>
      <c r="AM93" s="24"/>
      <c r="AN93" s="24" t="str">
        <f t="shared" si="38"/>
        <v/>
      </c>
      <c r="AO93" s="25"/>
      <c r="AP93"/>
      <c r="AQ93" s="21"/>
      <c r="AR93" s="21"/>
      <c r="AS93" s="21"/>
      <c r="AT93" s="21"/>
      <c r="AU93" s="26"/>
      <c r="AV93" s="26"/>
      <c r="AW93" s="27"/>
      <c r="AX93" s="21"/>
      <c r="AY93" s="21"/>
      <c r="AZ93" s="28"/>
      <c r="BA93" s="28"/>
      <c r="BB93"/>
      <c r="BC93" s="29"/>
    </row>
    <row r="94" spans="2:55" x14ac:dyDescent="0.3">
      <c r="B94" s="19"/>
      <c r="C94" s="20"/>
      <c r="D94" s="20"/>
      <c r="E94" s="60"/>
      <c r="F94" s="22"/>
      <c r="G94" s="22"/>
      <c r="H94" s="63"/>
      <c r="I94" s="63"/>
      <c r="J94" s="21" t="str">
        <f t="shared" si="25"/>
        <v/>
      </c>
      <c r="K94" s="22"/>
      <c r="L94" s="63"/>
      <c r="M94" s="63"/>
      <c r="N94" s="21" t="str">
        <f t="shared" si="26"/>
        <v/>
      </c>
      <c r="O94" s="23"/>
      <c r="P94" s="23"/>
      <c r="Q94" s="21" t="str">
        <f t="shared" si="27"/>
        <v/>
      </c>
      <c r="R94"/>
      <c r="S94" s="24"/>
      <c r="T94" s="24" t="str">
        <f t="shared" si="28"/>
        <v/>
      </c>
      <c r="U94" s="24"/>
      <c r="V94" s="24" t="str">
        <f t="shared" si="29"/>
        <v/>
      </c>
      <c r="W94" s="24"/>
      <c r="X94" s="24" t="str">
        <f t="shared" si="30"/>
        <v/>
      </c>
      <c r="Y94" s="24"/>
      <c r="Z94" s="24" t="str">
        <f t="shared" si="31"/>
        <v/>
      </c>
      <c r="AA94" s="24"/>
      <c r="AB94" s="24" t="str">
        <f t="shared" si="32"/>
        <v/>
      </c>
      <c r="AC94" s="24"/>
      <c r="AD94" s="24" t="str">
        <f t="shared" si="33"/>
        <v/>
      </c>
      <c r="AE94" s="24"/>
      <c r="AF94" s="24" t="str">
        <f t="shared" si="34"/>
        <v/>
      </c>
      <c r="AG94" s="24"/>
      <c r="AH94" s="24" t="str">
        <f t="shared" si="35"/>
        <v/>
      </c>
      <c r="AI94" s="24"/>
      <c r="AJ94" s="24" t="str">
        <f t="shared" si="36"/>
        <v/>
      </c>
      <c r="AK94" s="24"/>
      <c r="AL94" s="24" t="str">
        <f t="shared" si="37"/>
        <v/>
      </c>
      <c r="AM94" s="24"/>
      <c r="AN94" s="24" t="str">
        <f t="shared" si="38"/>
        <v/>
      </c>
      <c r="AO94" s="25"/>
      <c r="AP94"/>
      <c r="AQ94" s="21"/>
      <c r="AR94" s="21"/>
      <c r="AS94" s="21"/>
      <c r="AT94" s="21"/>
      <c r="AU94" s="26"/>
      <c r="AV94" s="26"/>
      <c r="AW94" s="27"/>
      <c r="AX94" s="21"/>
      <c r="AY94" s="21"/>
      <c r="AZ94" s="28"/>
      <c r="BA94" s="28"/>
      <c r="BB94"/>
      <c r="BC94" s="29"/>
    </row>
    <row r="95" spans="2:55" x14ac:dyDescent="0.3">
      <c r="B95" s="19"/>
      <c r="C95" s="20"/>
      <c r="D95" s="20"/>
      <c r="E95" s="60"/>
      <c r="F95" s="22"/>
      <c r="G95" s="22"/>
      <c r="H95" s="63"/>
      <c r="I95" s="63"/>
      <c r="J95" s="21" t="str">
        <f t="shared" si="25"/>
        <v/>
      </c>
      <c r="K95" s="22"/>
      <c r="L95" s="63"/>
      <c r="M95" s="63"/>
      <c r="N95" s="21" t="str">
        <f t="shared" si="26"/>
        <v/>
      </c>
      <c r="O95" s="23"/>
      <c r="P95" s="23"/>
      <c r="Q95" s="21" t="str">
        <f t="shared" si="27"/>
        <v/>
      </c>
      <c r="R95"/>
      <c r="S95" s="24"/>
      <c r="T95" s="24" t="str">
        <f t="shared" si="28"/>
        <v/>
      </c>
      <c r="U95" s="24"/>
      <c r="V95" s="24" t="str">
        <f t="shared" si="29"/>
        <v/>
      </c>
      <c r="W95" s="24"/>
      <c r="X95" s="24" t="str">
        <f t="shared" si="30"/>
        <v/>
      </c>
      <c r="Y95" s="24"/>
      <c r="Z95" s="24" t="str">
        <f t="shared" si="31"/>
        <v/>
      </c>
      <c r="AA95" s="24"/>
      <c r="AB95" s="24" t="str">
        <f t="shared" si="32"/>
        <v/>
      </c>
      <c r="AC95" s="24"/>
      <c r="AD95" s="24" t="str">
        <f t="shared" si="33"/>
        <v/>
      </c>
      <c r="AE95" s="24"/>
      <c r="AF95" s="24" t="str">
        <f t="shared" si="34"/>
        <v/>
      </c>
      <c r="AG95" s="24"/>
      <c r="AH95" s="24" t="str">
        <f t="shared" si="35"/>
        <v/>
      </c>
      <c r="AI95" s="24"/>
      <c r="AJ95" s="24" t="str">
        <f t="shared" si="36"/>
        <v/>
      </c>
      <c r="AK95" s="24"/>
      <c r="AL95" s="24" t="str">
        <f t="shared" si="37"/>
        <v/>
      </c>
      <c r="AM95" s="24"/>
      <c r="AN95" s="24" t="str">
        <f t="shared" si="38"/>
        <v/>
      </c>
      <c r="AO95" s="25"/>
      <c r="AP95"/>
      <c r="AQ95" s="21"/>
      <c r="AR95" s="21"/>
      <c r="AS95" s="21"/>
      <c r="AT95" s="21"/>
      <c r="AU95" s="26"/>
      <c r="AV95" s="26"/>
      <c r="AW95" s="27"/>
      <c r="AX95" s="21"/>
      <c r="AY95" s="21"/>
      <c r="AZ95" s="28"/>
      <c r="BA95" s="28"/>
      <c r="BB95"/>
      <c r="BC95" s="29"/>
    </row>
    <row r="96" spans="2:55" x14ac:dyDescent="0.3">
      <c r="B96" s="19"/>
      <c r="C96" s="20"/>
      <c r="D96" s="20"/>
      <c r="E96" s="60"/>
      <c r="F96" s="22"/>
      <c r="G96" s="22"/>
      <c r="H96" s="63"/>
      <c r="I96" s="63"/>
      <c r="J96" s="21" t="str">
        <f t="shared" si="25"/>
        <v/>
      </c>
      <c r="K96" s="22"/>
      <c r="L96" s="63"/>
      <c r="M96" s="63"/>
      <c r="N96" s="21" t="str">
        <f t="shared" si="26"/>
        <v/>
      </c>
      <c r="O96" s="23"/>
      <c r="P96" s="23"/>
      <c r="Q96" s="21" t="str">
        <f t="shared" si="27"/>
        <v/>
      </c>
      <c r="R96"/>
      <c r="S96" s="24"/>
      <c r="T96" s="24" t="str">
        <f t="shared" si="28"/>
        <v/>
      </c>
      <c r="U96" s="24"/>
      <c r="V96" s="24" t="str">
        <f t="shared" si="29"/>
        <v/>
      </c>
      <c r="W96" s="24"/>
      <c r="X96" s="24" t="str">
        <f t="shared" si="30"/>
        <v/>
      </c>
      <c r="Y96" s="24"/>
      <c r="Z96" s="24" t="str">
        <f t="shared" si="31"/>
        <v/>
      </c>
      <c r="AA96" s="24"/>
      <c r="AB96" s="24" t="str">
        <f t="shared" si="32"/>
        <v/>
      </c>
      <c r="AC96" s="24"/>
      <c r="AD96" s="24" t="str">
        <f t="shared" si="33"/>
        <v/>
      </c>
      <c r="AE96" s="24"/>
      <c r="AF96" s="24" t="str">
        <f t="shared" si="34"/>
        <v/>
      </c>
      <c r="AG96" s="24"/>
      <c r="AH96" s="24" t="str">
        <f t="shared" si="35"/>
        <v/>
      </c>
      <c r="AI96" s="24"/>
      <c r="AJ96" s="24" t="str">
        <f t="shared" si="36"/>
        <v/>
      </c>
      <c r="AK96" s="24"/>
      <c r="AL96" s="24" t="str">
        <f t="shared" si="37"/>
        <v/>
      </c>
      <c r="AM96" s="24"/>
      <c r="AN96" s="24" t="str">
        <f t="shared" si="38"/>
        <v/>
      </c>
      <c r="AO96" s="25"/>
      <c r="AP96"/>
      <c r="AQ96" s="21"/>
      <c r="AR96" s="21"/>
      <c r="AS96" s="21"/>
      <c r="AT96" s="21"/>
      <c r="AU96" s="26"/>
      <c r="AV96" s="26"/>
      <c r="AW96" s="27"/>
      <c r="AX96" s="21"/>
      <c r="AY96" s="21"/>
      <c r="AZ96" s="28"/>
      <c r="BA96" s="28"/>
      <c r="BB96"/>
      <c r="BC96" s="29"/>
    </row>
    <row r="97" spans="2:55" x14ac:dyDescent="0.3">
      <c r="B97" s="19"/>
      <c r="C97" s="20"/>
      <c r="D97" s="20"/>
      <c r="E97" s="60"/>
      <c r="F97" s="22"/>
      <c r="G97" s="22"/>
      <c r="H97" s="63"/>
      <c r="I97" s="63"/>
      <c r="J97" s="21" t="str">
        <f t="shared" si="25"/>
        <v/>
      </c>
      <c r="K97" s="22"/>
      <c r="L97" s="63"/>
      <c r="M97" s="63"/>
      <c r="N97" s="21" t="str">
        <f t="shared" si="26"/>
        <v/>
      </c>
      <c r="O97" s="23"/>
      <c r="P97" s="23"/>
      <c r="Q97" s="21" t="str">
        <f t="shared" si="27"/>
        <v/>
      </c>
      <c r="R97"/>
      <c r="S97" s="24"/>
      <c r="T97" s="24" t="str">
        <f t="shared" si="28"/>
        <v/>
      </c>
      <c r="U97" s="24"/>
      <c r="V97" s="24" t="str">
        <f t="shared" si="29"/>
        <v/>
      </c>
      <c r="W97" s="24"/>
      <c r="X97" s="24" t="str">
        <f t="shared" si="30"/>
        <v/>
      </c>
      <c r="Y97" s="24"/>
      <c r="Z97" s="24" t="str">
        <f t="shared" si="31"/>
        <v/>
      </c>
      <c r="AA97" s="24"/>
      <c r="AB97" s="24" t="str">
        <f t="shared" si="32"/>
        <v/>
      </c>
      <c r="AC97" s="24"/>
      <c r="AD97" s="24" t="str">
        <f t="shared" si="33"/>
        <v/>
      </c>
      <c r="AE97" s="24"/>
      <c r="AF97" s="24" t="str">
        <f t="shared" si="34"/>
        <v/>
      </c>
      <c r="AG97" s="24"/>
      <c r="AH97" s="24" t="str">
        <f t="shared" si="35"/>
        <v/>
      </c>
      <c r="AI97" s="24"/>
      <c r="AJ97" s="24" t="str">
        <f t="shared" si="36"/>
        <v/>
      </c>
      <c r="AK97" s="24"/>
      <c r="AL97" s="24" t="str">
        <f t="shared" si="37"/>
        <v/>
      </c>
      <c r="AM97" s="24"/>
      <c r="AN97" s="24" t="str">
        <f t="shared" si="38"/>
        <v/>
      </c>
      <c r="AO97" s="25"/>
      <c r="AP97"/>
      <c r="AQ97" s="21"/>
      <c r="AR97" s="21"/>
      <c r="AS97" s="21"/>
      <c r="AT97" s="21"/>
      <c r="AU97" s="26"/>
      <c r="AV97" s="26"/>
      <c r="AW97" s="27"/>
      <c r="AX97" s="21"/>
      <c r="AY97" s="21"/>
      <c r="AZ97" s="28"/>
      <c r="BA97" s="28"/>
      <c r="BB97"/>
      <c r="BC97" s="29"/>
    </row>
    <row r="98" spans="2:55" x14ac:dyDescent="0.3">
      <c r="B98" s="19"/>
      <c r="C98" s="20"/>
      <c r="D98" s="20"/>
      <c r="E98" s="60"/>
      <c r="F98" s="22"/>
      <c r="G98" s="22"/>
      <c r="H98" s="63"/>
      <c r="I98" s="63"/>
      <c r="J98" s="21" t="str">
        <f t="shared" si="25"/>
        <v/>
      </c>
      <c r="K98" s="22"/>
      <c r="L98" s="63"/>
      <c r="M98" s="63"/>
      <c r="N98" s="21" t="str">
        <f t="shared" si="26"/>
        <v/>
      </c>
      <c r="O98" s="23"/>
      <c r="P98" s="23"/>
      <c r="Q98" s="21" t="str">
        <f t="shared" si="27"/>
        <v/>
      </c>
      <c r="R98"/>
      <c r="S98" s="24"/>
      <c r="T98" s="24" t="str">
        <f t="shared" si="28"/>
        <v/>
      </c>
      <c r="U98" s="24"/>
      <c r="V98" s="24" t="str">
        <f t="shared" si="29"/>
        <v/>
      </c>
      <c r="W98" s="24"/>
      <c r="X98" s="24" t="str">
        <f t="shared" si="30"/>
        <v/>
      </c>
      <c r="Y98" s="24"/>
      <c r="Z98" s="24" t="str">
        <f t="shared" si="31"/>
        <v/>
      </c>
      <c r="AA98" s="24"/>
      <c r="AB98" s="24" t="str">
        <f t="shared" si="32"/>
        <v/>
      </c>
      <c r="AC98" s="24"/>
      <c r="AD98" s="24" t="str">
        <f t="shared" si="33"/>
        <v/>
      </c>
      <c r="AE98" s="24"/>
      <c r="AF98" s="24" t="str">
        <f t="shared" si="34"/>
        <v/>
      </c>
      <c r="AG98" s="24"/>
      <c r="AH98" s="24" t="str">
        <f t="shared" si="35"/>
        <v/>
      </c>
      <c r="AI98" s="24"/>
      <c r="AJ98" s="24" t="str">
        <f t="shared" si="36"/>
        <v/>
      </c>
      <c r="AK98" s="24"/>
      <c r="AL98" s="24" t="str">
        <f t="shared" si="37"/>
        <v/>
      </c>
      <c r="AM98" s="24"/>
      <c r="AN98" s="24" t="str">
        <f t="shared" si="38"/>
        <v/>
      </c>
      <c r="AO98" s="25"/>
      <c r="AP98"/>
      <c r="AQ98" s="21"/>
      <c r="AR98" s="21"/>
      <c r="AS98" s="21"/>
      <c r="AT98" s="21"/>
      <c r="AU98" s="26"/>
      <c r="AV98" s="26"/>
      <c r="AW98" s="27"/>
      <c r="AX98" s="21"/>
      <c r="AY98" s="21"/>
      <c r="AZ98" s="28"/>
      <c r="BA98" s="28"/>
      <c r="BB98"/>
      <c r="BC98" s="29"/>
    </row>
    <row r="99" spans="2:55" x14ac:dyDescent="0.3">
      <c r="B99" s="19"/>
      <c r="C99" s="20"/>
      <c r="D99" s="20"/>
      <c r="E99" s="60"/>
      <c r="F99" s="22"/>
      <c r="G99" s="22"/>
      <c r="H99" s="63"/>
      <c r="I99" s="63"/>
      <c r="J99" s="21" t="str">
        <f t="shared" si="25"/>
        <v/>
      </c>
      <c r="K99" s="22"/>
      <c r="L99" s="63"/>
      <c r="M99" s="63"/>
      <c r="N99" s="21" t="str">
        <f t="shared" si="26"/>
        <v/>
      </c>
      <c r="O99" s="23"/>
      <c r="P99" s="23"/>
      <c r="Q99" s="21" t="str">
        <f t="shared" si="27"/>
        <v/>
      </c>
      <c r="R99"/>
      <c r="S99" s="24"/>
      <c r="T99" s="24" t="str">
        <f t="shared" si="28"/>
        <v/>
      </c>
      <c r="U99" s="24"/>
      <c r="V99" s="24" t="str">
        <f t="shared" si="29"/>
        <v/>
      </c>
      <c r="W99" s="24"/>
      <c r="X99" s="24" t="str">
        <f t="shared" si="30"/>
        <v/>
      </c>
      <c r="Y99" s="24"/>
      <c r="Z99" s="24" t="str">
        <f t="shared" si="31"/>
        <v/>
      </c>
      <c r="AA99" s="24"/>
      <c r="AB99" s="24" t="str">
        <f t="shared" si="32"/>
        <v/>
      </c>
      <c r="AC99" s="24"/>
      <c r="AD99" s="24" t="str">
        <f t="shared" si="33"/>
        <v/>
      </c>
      <c r="AE99" s="24"/>
      <c r="AF99" s="24" t="str">
        <f t="shared" si="34"/>
        <v/>
      </c>
      <c r="AG99" s="24"/>
      <c r="AH99" s="24" t="str">
        <f t="shared" si="35"/>
        <v/>
      </c>
      <c r="AI99" s="24"/>
      <c r="AJ99" s="24" t="str">
        <f t="shared" si="36"/>
        <v/>
      </c>
      <c r="AK99" s="24"/>
      <c r="AL99" s="24" t="str">
        <f t="shared" si="37"/>
        <v/>
      </c>
      <c r="AM99" s="24"/>
      <c r="AN99" s="24" t="str">
        <f t="shared" si="38"/>
        <v/>
      </c>
      <c r="AO99" s="25"/>
      <c r="AP99"/>
      <c r="AQ99" s="21"/>
      <c r="AR99" s="21"/>
      <c r="AS99" s="21"/>
      <c r="AT99" s="21"/>
      <c r="AU99" s="26"/>
      <c r="AV99" s="26"/>
      <c r="AW99" s="27"/>
      <c r="AX99" s="21"/>
      <c r="AY99" s="21"/>
      <c r="AZ99" s="28"/>
      <c r="BA99" s="28"/>
      <c r="BB99"/>
      <c r="BC99" s="29"/>
    </row>
    <row r="100" spans="2:55" x14ac:dyDescent="0.3">
      <c r="B100" s="19"/>
      <c r="C100" s="20"/>
      <c r="D100" s="20"/>
      <c r="E100" s="60"/>
      <c r="F100" s="22"/>
      <c r="G100" s="22"/>
      <c r="H100" s="63"/>
      <c r="I100" s="63"/>
      <c r="J100" s="21" t="str">
        <f t="shared" si="25"/>
        <v/>
      </c>
      <c r="K100" s="22"/>
      <c r="L100" s="63"/>
      <c r="M100" s="63"/>
      <c r="N100" s="21" t="str">
        <f t="shared" si="26"/>
        <v/>
      </c>
      <c r="O100" s="23"/>
      <c r="P100" s="23"/>
      <c r="Q100" s="21" t="str">
        <f t="shared" si="27"/>
        <v/>
      </c>
      <c r="R100"/>
      <c r="S100" s="24"/>
      <c r="T100" s="24" t="str">
        <f t="shared" si="28"/>
        <v/>
      </c>
      <c r="U100" s="24"/>
      <c r="V100" s="24" t="str">
        <f t="shared" si="29"/>
        <v/>
      </c>
      <c r="W100" s="24"/>
      <c r="X100" s="24" t="str">
        <f t="shared" si="30"/>
        <v/>
      </c>
      <c r="Y100" s="24"/>
      <c r="Z100" s="24" t="str">
        <f t="shared" si="31"/>
        <v/>
      </c>
      <c r="AA100" s="24"/>
      <c r="AB100" s="24" t="str">
        <f t="shared" si="32"/>
        <v/>
      </c>
      <c r="AC100" s="24"/>
      <c r="AD100" s="24" t="str">
        <f t="shared" si="33"/>
        <v/>
      </c>
      <c r="AE100" s="24"/>
      <c r="AF100" s="24" t="str">
        <f t="shared" si="34"/>
        <v/>
      </c>
      <c r="AG100" s="24"/>
      <c r="AH100" s="24" t="str">
        <f t="shared" si="35"/>
        <v/>
      </c>
      <c r="AI100" s="24"/>
      <c r="AJ100" s="24" t="str">
        <f t="shared" si="36"/>
        <v/>
      </c>
      <c r="AK100" s="24"/>
      <c r="AL100" s="24" t="str">
        <f t="shared" si="37"/>
        <v/>
      </c>
      <c r="AM100" s="24"/>
      <c r="AN100" s="24" t="str">
        <f t="shared" si="38"/>
        <v/>
      </c>
      <c r="AO100" s="25"/>
      <c r="AP100"/>
      <c r="AQ100" s="21"/>
      <c r="AR100" s="21"/>
      <c r="AS100" s="21"/>
      <c r="AT100" s="21"/>
      <c r="AU100" s="26"/>
      <c r="AV100" s="26"/>
      <c r="AW100" s="27"/>
      <c r="AX100" s="21"/>
      <c r="AY100" s="21"/>
      <c r="AZ100" s="28"/>
      <c r="BA100" s="28"/>
      <c r="BB100"/>
      <c r="BC100" s="29"/>
    </row>
    <row r="101" spans="2:55" x14ac:dyDescent="0.3">
      <c r="B101" s="19"/>
      <c r="C101" s="20"/>
      <c r="D101" s="20"/>
      <c r="E101" s="60"/>
      <c r="F101" s="22"/>
      <c r="G101" s="22"/>
      <c r="H101" s="63"/>
      <c r="I101" s="63"/>
      <c r="J101" s="21" t="str">
        <f t="shared" si="25"/>
        <v/>
      </c>
      <c r="K101" s="22"/>
      <c r="L101" s="63"/>
      <c r="M101" s="63"/>
      <c r="N101" s="21" t="str">
        <f t="shared" si="26"/>
        <v/>
      </c>
      <c r="O101" s="23"/>
      <c r="P101" s="23"/>
      <c r="Q101" s="21" t="str">
        <f t="shared" si="27"/>
        <v/>
      </c>
      <c r="R101"/>
      <c r="S101" s="24"/>
      <c r="T101" s="24" t="str">
        <f t="shared" si="28"/>
        <v/>
      </c>
      <c r="U101" s="24"/>
      <c r="V101" s="24" t="str">
        <f t="shared" si="29"/>
        <v/>
      </c>
      <c r="W101" s="24"/>
      <c r="X101" s="24" t="str">
        <f t="shared" si="30"/>
        <v/>
      </c>
      <c r="Y101" s="24"/>
      <c r="Z101" s="24" t="str">
        <f t="shared" si="31"/>
        <v/>
      </c>
      <c r="AA101" s="24"/>
      <c r="AB101" s="24" t="str">
        <f t="shared" si="32"/>
        <v/>
      </c>
      <c r="AC101" s="24"/>
      <c r="AD101" s="24" t="str">
        <f t="shared" si="33"/>
        <v/>
      </c>
      <c r="AE101" s="24"/>
      <c r="AF101" s="24" t="str">
        <f t="shared" si="34"/>
        <v/>
      </c>
      <c r="AG101" s="24"/>
      <c r="AH101" s="24" t="str">
        <f t="shared" si="35"/>
        <v/>
      </c>
      <c r="AI101" s="24"/>
      <c r="AJ101" s="24" t="str">
        <f t="shared" si="36"/>
        <v/>
      </c>
      <c r="AK101" s="24"/>
      <c r="AL101" s="24" t="str">
        <f t="shared" si="37"/>
        <v/>
      </c>
      <c r="AM101" s="24"/>
      <c r="AN101" s="24" t="str">
        <f t="shared" si="38"/>
        <v/>
      </c>
      <c r="AO101" s="25"/>
      <c r="AP101"/>
      <c r="AQ101" s="21"/>
      <c r="AR101" s="21"/>
      <c r="AS101" s="21"/>
      <c r="AT101" s="21"/>
      <c r="AU101" s="26"/>
      <c r="AV101" s="26"/>
      <c r="AW101" s="27"/>
      <c r="AX101" s="21"/>
      <c r="AY101" s="21"/>
      <c r="AZ101" s="28"/>
      <c r="BA101" s="28"/>
      <c r="BB101"/>
      <c r="BC101" s="29"/>
    </row>
    <row r="102" spans="2:55" x14ac:dyDescent="0.3">
      <c r="B102" s="19"/>
      <c r="C102" s="20"/>
      <c r="D102" s="20"/>
      <c r="E102" s="60"/>
      <c r="F102" s="22"/>
      <c r="G102" s="22"/>
      <c r="H102" s="63"/>
      <c r="I102" s="63"/>
      <c r="J102" s="21" t="str">
        <f t="shared" si="25"/>
        <v/>
      </c>
      <c r="K102" s="22"/>
      <c r="L102" s="63"/>
      <c r="M102" s="63"/>
      <c r="N102" s="21" t="str">
        <f t="shared" si="26"/>
        <v/>
      </c>
      <c r="O102" s="23"/>
      <c r="P102" s="23"/>
      <c r="Q102" s="21" t="str">
        <f t="shared" si="27"/>
        <v/>
      </c>
      <c r="R102"/>
      <c r="S102" s="24"/>
      <c r="T102" s="24" t="str">
        <f t="shared" si="28"/>
        <v/>
      </c>
      <c r="U102" s="24"/>
      <c r="V102" s="24" t="str">
        <f t="shared" si="29"/>
        <v/>
      </c>
      <c r="W102" s="24"/>
      <c r="X102" s="24" t="str">
        <f t="shared" si="30"/>
        <v/>
      </c>
      <c r="Y102" s="24"/>
      <c r="Z102" s="24" t="str">
        <f t="shared" si="31"/>
        <v/>
      </c>
      <c r="AA102" s="24"/>
      <c r="AB102" s="24" t="str">
        <f t="shared" si="32"/>
        <v/>
      </c>
      <c r="AC102" s="24"/>
      <c r="AD102" s="24" t="str">
        <f t="shared" si="33"/>
        <v/>
      </c>
      <c r="AE102" s="24"/>
      <c r="AF102" s="24" t="str">
        <f t="shared" si="34"/>
        <v/>
      </c>
      <c r="AG102" s="24"/>
      <c r="AH102" s="24" t="str">
        <f t="shared" si="35"/>
        <v/>
      </c>
      <c r="AI102" s="24"/>
      <c r="AJ102" s="24" t="str">
        <f t="shared" si="36"/>
        <v/>
      </c>
      <c r="AK102" s="24"/>
      <c r="AL102" s="24" t="str">
        <f t="shared" si="37"/>
        <v/>
      </c>
      <c r="AM102" s="24"/>
      <c r="AN102" s="24" t="str">
        <f t="shared" si="38"/>
        <v/>
      </c>
      <c r="AO102" s="25"/>
      <c r="AP102"/>
      <c r="AQ102" s="21"/>
      <c r="AR102" s="21"/>
      <c r="AS102" s="21"/>
      <c r="AT102" s="21"/>
      <c r="AU102" s="26"/>
      <c r="AV102" s="26"/>
      <c r="AW102" s="27"/>
      <c r="AX102" s="21"/>
      <c r="AY102" s="21"/>
      <c r="AZ102" s="28"/>
      <c r="BA102" s="28"/>
      <c r="BB102"/>
      <c r="BC102" s="29"/>
    </row>
    <row r="103" spans="2:55" x14ac:dyDescent="0.3">
      <c r="B103" s="19"/>
      <c r="C103" s="20"/>
      <c r="D103" s="20"/>
      <c r="E103" s="60"/>
      <c r="F103" s="22"/>
      <c r="G103" s="22"/>
      <c r="H103" s="63"/>
      <c r="I103" s="63"/>
      <c r="J103" s="21" t="str">
        <f t="shared" si="25"/>
        <v/>
      </c>
      <c r="K103" s="22"/>
      <c r="L103" s="63"/>
      <c r="M103" s="63"/>
      <c r="N103" s="21" t="str">
        <f t="shared" si="26"/>
        <v/>
      </c>
      <c r="O103" s="23"/>
      <c r="P103" s="23"/>
      <c r="Q103" s="21" t="str">
        <f t="shared" si="27"/>
        <v/>
      </c>
      <c r="R103"/>
      <c r="S103" s="24"/>
      <c r="T103" s="24" t="str">
        <f t="shared" si="28"/>
        <v/>
      </c>
      <c r="U103" s="24"/>
      <c r="V103" s="24" t="str">
        <f t="shared" si="29"/>
        <v/>
      </c>
      <c r="W103" s="24"/>
      <c r="X103" s="24" t="str">
        <f t="shared" si="30"/>
        <v/>
      </c>
      <c r="Y103" s="24"/>
      <c r="Z103" s="24" t="str">
        <f t="shared" si="31"/>
        <v/>
      </c>
      <c r="AA103" s="24"/>
      <c r="AB103" s="24" t="str">
        <f t="shared" si="32"/>
        <v/>
      </c>
      <c r="AC103" s="24"/>
      <c r="AD103" s="24" t="str">
        <f t="shared" si="33"/>
        <v/>
      </c>
      <c r="AE103" s="24"/>
      <c r="AF103" s="24" t="str">
        <f t="shared" si="34"/>
        <v/>
      </c>
      <c r="AG103" s="24"/>
      <c r="AH103" s="24" t="str">
        <f t="shared" si="35"/>
        <v/>
      </c>
      <c r="AI103" s="24"/>
      <c r="AJ103" s="24" t="str">
        <f t="shared" si="36"/>
        <v/>
      </c>
      <c r="AK103" s="24"/>
      <c r="AL103" s="24" t="str">
        <f t="shared" si="37"/>
        <v/>
      </c>
      <c r="AM103" s="24"/>
      <c r="AN103" s="24" t="str">
        <f t="shared" si="38"/>
        <v/>
      </c>
      <c r="AO103" s="25"/>
      <c r="AP103"/>
      <c r="AQ103" s="21"/>
      <c r="AR103" s="21"/>
      <c r="AS103" s="21"/>
      <c r="AT103" s="21"/>
      <c r="AU103" s="26"/>
      <c r="AV103" s="26"/>
      <c r="AW103" s="27"/>
      <c r="AX103" s="21"/>
      <c r="AY103" s="21"/>
      <c r="AZ103" s="28"/>
      <c r="BA103" s="28"/>
      <c r="BB103"/>
      <c r="BC103" s="29"/>
    </row>
    <row r="104" spans="2:55" x14ac:dyDescent="0.3">
      <c r="B104" s="19"/>
      <c r="C104" s="20"/>
      <c r="D104" s="20"/>
      <c r="E104" s="60"/>
      <c r="F104" s="22"/>
      <c r="G104" s="22"/>
      <c r="H104" s="63"/>
      <c r="I104" s="63"/>
      <c r="J104" s="21" t="str">
        <f t="shared" si="25"/>
        <v/>
      </c>
      <c r="K104" s="22"/>
      <c r="L104" s="63"/>
      <c r="M104" s="63"/>
      <c r="N104" s="21" t="str">
        <f t="shared" si="26"/>
        <v/>
      </c>
      <c r="O104" s="23"/>
      <c r="P104" s="23"/>
      <c r="Q104" s="21" t="str">
        <f t="shared" si="27"/>
        <v/>
      </c>
      <c r="R104"/>
      <c r="S104" s="24"/>
      <c r="T104" s="24" t="str">
        <f t="shared" si="28"/>
        <v/>
      </c>
      <c r="U104" s="24"/>
      <c r="V104" s="24" t="str">
        <f t="shared" si="29"/>
        <v/>
      </c>
      <c r="W104" s="24"/>
      <c r="X104" s="24" t="str">
        <f t="shared" si="30"/>
        <v/>
      </c>
      <c r="Y104" s="24"/>
      <c r="Z104" s="24" t="str">
        <f t="shared" si="31"/>
        <v/>
      </c>
      <c r="AA104" s="24"/>
      <c r="AB104" s="24" t="str">
        <f t="shared" si="32"/>
        <v/>
      </c>
      <c r="AC104" s="24"/>
      <c r="AD104" s="24" t="str">
        <f t="shared" si="33"/>
        <v/>
      </c>
      <c r="AE104" s="24"/>
      <c r="AF104" s="24" t="str">
        <f t="shared" si="34"/>
        <v/>
      </c>
      <c r="AG104" s="24"/>
      <c r="AH104" s="24" t="str">
        <f t="shared" si="35"/>
        <v/>
      </c>
      <c r="AI104" s="24"/>
      <c r="AJ104" s="24" t="str">
        <f t="shared" si="36"/>
        <v/>
      </c>
      <c r="AK104" s="24"/>
      <c r="AL104" s="24" t="str">
        <f t="shared" si="37"/>
        <v/>
      </c>
      <c r="AM104" s="24"/>
      <c r="AN104" s="24" t="str">
        <f t="shared" si="38"/>
        <v/>
      </c>
      <c r="AO104" s="25"/>
      <c r="AP104"/>
      <c r="AQ104" s="21"/>
      <c r="AR104" s="21"/>
      <c r="AS104" s="21"/>
      <c r="AT104" s="21"/>
      <c r="AU104" s="26"/>
      <c r="AV104" s="26"/>
      <c r="AW104" s="27"/>
      <c r="AX104" s="21"/>
      <c r="AY104" s="21"/>
      <c r="AZ104" s="28"/>
      <c r="BA104" s="28"/>
      <c r="BB104"/>
      <c r="BC104" s="29"/>
    </row>
    <row r="105" spans="2:55" x14ac:dyDescent="0.3">
      <c r="B105" s="19"/>
      <c r="C105" s="20"/>
      <c r="D105" s="20"/>
      <c r="E105" s="60"/>
      <c r="F105" s="22"/>
      <c r="G105" s="22"/>
      <c r="H105" s="63"/>
      <c r="I105" s="63"/>
      <c r="J105" s="21" t="str">
        <f t="shared" si="25"/>
        <v/>
      </c>
      <c r="K105" s="22"/>
      <c r="L105" s="63"/>
      <c r="M105" s="63"/>
      <c r="N105" s="21" t="str">
        <f t="shared" si="26"/>
        <v/>
      </c>
      <c r="O105" s="23"/>
      <c r="P105" s="23"/>
      <c r="Q105" s="21" t="str">
        <f t="shared" si="27"/>
        <v/>
      </c>
      <c r="R105"/>
      <c r="S105" s="24"/>
      <c r="T105" s="24" t="str">
        <f t="shared" ref="T105:T136" si="39">IF(S105="","",S105-U$6)</f>
        <v/>
      </c>
      <c r="U105" s="24"/>
      <c r="V105" s="24" t="str">
        <f t="shared" ref="V105:V136" si="40">IF(U105="","",U105-W$6)</f>
        <v/>
      </c>
      <c r="W105" s="24"/>
      <c r="X105" s="24" t="str">
        <f t="shared" ref="X105:X136" si="41">IF(W105="","",W105-Y$6)</f>
        <v/>
      </c>
      <c r="Y105" s="24"/>
      <c r="Z105" s="24" t="str">
        <f t="shared" ref="Z105:Z136" si="42">IF(Y105="","",Y105-AA$6)</f>
        <v/>
      </c>
      <c r="AA105" s="24"/>
      <c r="AB105" s="24" t="str">
        <f t="shared" ref="AB105:AB136" si="43">IF(AA105="","",AA105-AC$6)</f>
        <v/>
      </c>
      <c r="AC105" s="24"/>
      <c r="AD105" s="24" t="str">
        <f t="shared" ref="AD105:AD136" si="44">IF(AC105="","",AC105-AE$6)</f>
        <v/>
      </c>
      <c r="AE105" s="24"/>
      <c r="AF105" s="24" t="str">
        <f t="shared" ref="AF105:AF136" si="45">IF(AE105="","",AE105-AG$6)</f>
        <v/>
      </c>
      <c r="AG105" s="24"/>
      <c r="AH105" s="24" t="str">
        <f t="shared" ref="AH105:AH136" si="46">IF(AG105="","",AG105-AI$6)</f>
        <v/>
      </c>
      <c r="AI105" s="24"/>
      <c r="AJ105" s="24" t="str">
        <f t="shared" ref="AJ105:AJ136" si="47">IF(AI105="","",AI105-AK$6)</f>
        <v/>
      </c>
      <c r="AK105" s="24"/>
      <c r="AL105" s="24" t="str">
        <f t="shared" ref="AL105:AL136" si="48">IF(AK105="","",AK105-AM$6)</f>
        <v/>
      </c>
      <c r="AM105" s="24"/>
      <c r="AN105" s="24" t="str">
        <f t="shared" ref="AN105:AN136" si="49">IF(AM105="","",AM105-AO$6)</f>
        <v/>
      </c>
      <c r="AO105" s="25"/>
      <c r="AP105"/>
      <c r="AQ105" s="21"/>
      <c r="AR105" s="21"/>
      <c r="AS105" s="21"/>
      <c r="AT105" s="21"/>
      <c r="AU105" s="26"/>
      <c r="AV105" s="26"/>
      <c r="AW105" s="27"/>
      <c r="AX105" s="21"/>
      <c r="AY105" s="21"/>
      <c r="AZ105" s="28"/>
      <c r="BA105" s="28"/>
      <c r="BB105"/>
      <c r="BC105" s="29"/>
    </row>
    <row r="106" spans="2:55" x14ac:dyDescent="0.3">
      <c r="B106" s="19"/>
      <c r="C106" s="20"/>
      <c r="D106" s="20"/>
      <c r="E106" s="60"/>
      <c r="F106" s="22"/>
      <c r="G106" s="22"/>
      <c r="H106" s="63"/>
      <c r="I106" s="63"/>
      <c r="J106" s="21" t="str">
        <f t="shared" si="25"/>
        <v/>
      </c>
      <c r="K106" s="22"/>
      <c r="L106" s="63"/>
      <c r="M106" s="63"/>
      <c r="N106" s="21" t="str">
        <f t="shared" si="26"/>
        <v/>
      </c>
      <c r="O106" s="23"/>
      <c r="P106" s="23"/>
      <c r="Q106" s="21" t="str">
        <f t="shared" si="27"/>
        <v/>
      </c>
      <c r="R106"/>
      <c r="S106" s="24"/>
      <c r="T106" s="24" t="str">
        <f t="shared" si="39"/>
        <v/>
      </c>
      <c r="U106" s="24"/>
      <c r="V106" s="24" t="str">
        <f t="shared" si="40"/>
        <v/>
      </c>
      <c r="W106" s="24"/>
      <c r="X106" s="24" t="str">
        <f t="shared" si="41"/>
        <v/>
      </c>
      <c r="Y106" s="24"/>
      <c r="Z106" s="24" t="str">
        <f t="shared" si="42"/>
        <v/>
      </c>
      <c r="AA106" s="24"/>
      <c r="AB106" s="24" t="str">
        <f t="shared" si="43"/>
        <v/>
      </c>
      <c r="AC106" s="24"/>
      <c r="AD106" s="24" t="str">
        <f t="shared" si="44"/>
        <v/>
      </c>
      <c r="AE106" s="24"/>
      <c r="AF106" s="24" t="str">
        <f t="shared" si="45"/>
        <v/>
      </c>
      <c r="AG106" s="24"/>
      <c r="AH106" s="24" t="str">
        <f t="shared" si="46"/>
        <v/>
      </c>
      <c r="AI106" s="24"/>
      <c r="AJ106" s="24" t="str">
        <f t="shared" si="47"/>
        <v/>
      </c>
      <c r="AK106" s="24"/>
      <c r="AL106" s="24" t="str">
        <f t="shared" si="48"/>
        <v/>
      </c>
      <c r="AM106" s="24"/>
      <c r="AN106" s="24" t="str">
        <f t="shared" si="49"/>
        <v/>
      </c>
      <c r="AO106" s="25"/>
      <c r="AP106"/>
      <c r="AQ106" s="21"/>
      <c r="AR106" s="21"/>
      <c r="AS106" s="21"/>
      <c r="AT106" s="21"/>
      <c r="AU106" s="26"/>
      <c r="AV106" s="26"/>
      <c r="AW106" s="27"/>
      <c r="AX106" s="21"/>
      <c r="AY106" s="21"/>
      <c r="AZ106" s="28"/>
      <c r="BA106" s="28"/>
      <c r="BB106"/>
      <c r="BC106" s="29"/>
    </row>
    <row r="107" spans="2:55" x14ac:dyDescent="0.3">
      <c r="B107" s="19"/>
      <c r="C107" s="20"/>
      <c r="D107" s="20"/>
      <c r="E107" s="60"/>
      <c r="F107" s="22"/>
      <c r="G107" s="22"/>
      <c r="H107" s="63"/>
      <c r="I107" s="63"/>
      <c r="J107" s="21" t="str">
        <f t="shared" si="25"/>
        <v/>
      </c>
      <c r="K107" s="22"/>
      <c r="L107" s="63"/>
      <c r="M107" s="63"/>
      <c r="N107" s="21" t="str">
        <f t="shared" si="26"/>
        <v/>
      </c>
      <c r="O107" s="23"/>
      <c r="P107" s="23"/>
      <c r="Q107" s="21" t="str">
        <f t="shared" si="27"/>
        <v/>
      </c>
      <c r="R107"/>
      <c r="S107" s="24"/>
      <c r="T107" s="24" t="str">
        <f t="shared" si="39"/>
        <v/>
      </c>
      <c r="U107" s="24"/>
      <c r="V107" s="24" t="str">
        <f t="shared" si="40"/>
        <v/>
      </c>
      <c r="W107" s="24"/>
      <c r="X107" s="24" t="str">
        <f t="shared" si="41"/>
        <v/>
      </c>
      <c r="Y107" s="24"/>
      <c r="Z107" s="24" t="str">
        <f t="shared" si="42"/>
        <v/>
      </c>
      <c r="AA107" s="24"/>
      <c r="AB107" s="24" t="str">
        <f t="shared" si="43"/>
        <v/>
      </c>
      <c r="AC107" s="24"/>
      <c r="AD107" s="24" t="str">
        <f t="shared" si="44"/>
        <v/>
      </c>
      <c r="AE107" s="24"/>
      <c r="AF107" s="24" t="str">
        <f t="shared" si="45"/>
        <v/>
      </c>
      <c r="AG107" s="24"/>
      <c r="AH107" s="24" t="str">
        <f t="shared" si="46"/>
        <v/>
      </c>
      <c r="AI107" s="24"/>
      <c r="AJ107" s="24" t="str">
        <f t="shared" si="47"/>
        <v/>
      </c>
      <c r="AK107" s="24"/>
      <c r="AL107" s="24" t="str">
        <f t="shared" si="48"/>
        <v/>
      </c>
      <c r="AM107" s="24"/>
      <c r="AN107" s="24" t="str">
        <f t="shared" si="49"/>
        <v/>
      </c>
      <c r="AO107" s="25"/>
      <c r="AP107"/>
      <c r="AQ107" s="21"/>
      <c r="AR107" s="21"/>
      <c r="AS107" s="21"/>
      <c r="AT107" s="21"/>
      <c r="AU107" s="26"/>
      <c r="AV107" s="26"/>
      <c r="AW107" s="27"/>
      <c r="AX107" s="21"/>
      <c r="AY107" s="21"/>
      <c r="AZ107" s="28"/>
      <c r="BA107" s="28"/>
      <c r="BB107"/>
      <c r="BC107" s="29"/>
    </row>
    <row r="108" spans="2:55" x14ac:dyDescent="0.3">
      <c r="B108" s="19"/>
      <c r="C108" s="20"/>
      <c r="D108" s="20"/>
      <c r="E108" s="60"/>
      <c r="F108" s="22"/>
      <c r="G108" s="22"/>
      <c r="H108" s="63"/>
      <c r="I108" s="63"/>
      <c r="J108" s="21" t="str">
        <f t="shared" si="25"/>
        <v/>
      </c>
      <c r="K108" s="22"/>
      <c r="L108" s="63"/>
      <c r="M108" s="63"/>
      <c r="N108" s="21" t="str">
        <f t="shared" si="26"/>
        <v/>
      </c>
      <c r="O108" s="23"/>
      <c r="P108" s="23"/>
      <c r="Q108" s="21" t="str">
        <f t="shared" si="27"/>
        <v/>
      </c>
      <c r="R108"/>
      <c r="S108" s="24"/>
      <c r="T108" s="24" t="str">
        <f t="shared" si="39"/>
        <v/>
      </c>
      <c r="U108" s="24"/>
      <c r="V108" s="24" t="str">
        <f t="shared" si="40"/>
        <v/>
      </c>
      <c r="W108" s="24"/>
      <c r="X108" s="24" t="str">
        <f t="shared" si="41"/>
        <v/>
      </c>
      <c r="Y108" s="24"/>
      <c r="Z108" s="24" t="str">
        <f t="shared" si="42"/>
        <v/>
      </c>
      <c r="AA108" s="24"/>
      <c r="AB108" s="24" t="str">
        <f t="shared" si="43"/>
        <v/>
      </c>
      <c r="AC108" s="24"/>
      <c r="AD108" s="24" t="str">
        <f t="shared" si="44"/>
        <v/>
      </c>
      <c r="AE108" s="24"/>
      <c r="AF108" s="24" t="str">
        <f t="shared" si="45"/>
        <v/>
      </c>
      <c r="AG108" s="24"/>
      <c r="AH108" s="24" t="str">
        <f t="shared" si="46"/>
        <v/>
      </c>
      <c r="AI108" s="24"/>
      <c r="AJ108" s="24" t="str">
        <f t="shared" si="47"/>
        <v/>
      </c>
      <c r="AK108" s="24"/>
      <c r="AL108" s="24" t="str">
        <f t="shared" si="48"/>
        <v/>
      </c>
      <c r="AM108" s="24"/>
      <c r="AN108" s="24" t="str">
        <f t="shared" si="49"/>
        <v/>
      </c>
      <c r="AO108" s="25"/>
      <c r="AP108"/>
      <c r="AQ108" s="21"/>
      <c r="AR108" s="21"/>
      <c r="AS108" s="21"/>
      <c r="AT108" s="21"/>
      <c r="AU108" s="26"/>
      <c r="AV108" s="26"/>
      <c r="AW108" s="27"/>
      <c r="AX108" s="21"/>
      <c r="AY108" s="21"/>
      <c r="AZ108" s="28"/>
      <c r="BA108" s="28"/>
      <c r="BB108"/>
      <c r="BC108" s="29"/>
    </row>
    <row r="109" spans="2:55" x14ac:dyDescent="0.3">
      <c r="B109" s="19"/>
      <c r="C109" s="20"/>
      <c r="D109" s="20"/>
      <c r="E109" s="60"/>
      <c r="F109" s="22"/>
      <c r="G109" s="22"/>
      <c r="H109" s="63"/>
      <c r="I109" s="63"/>
      <c r="J109" s="21" t="str">
        <f t="shared" si="25"/>
        <v/>
      </c>
      <c r="K109" s="22"/>
      <c r="L109" s="63"/>
      <c r="M109" s="63"/>
      <c r="N109" s="21" t="str">
        <f t="shared" si="26"/>
        <v/>
      </c>
      <c r="O109" s="23"/>
      <c r="P109" s="23"/>
      <c r="Q109" s="21" t="str">
        <f t="shared" si="27"/>
        <v/>
      </c>
      <c r="R109"/>
      <c r="S109" s="24"/>
      <c r="T109" s="24" t="str">
        <f t="shared" si="39"/>
        <v/>
      </c>
      <c r="U109" s="24"/>
      <c r="V109" s="24" t="str">
        <f t="shared" si="40"/>
        <v/>
      </c>
      <c r="W109" s="24"/>
      <c r="X109" s="24" t="str">
        <f t="shared" si="41"/>
        <v/>
      </c>
      <c r="Y109" s="24"/>
      <c r="Z109" s="24" t="str">
        <f t="shared" si="42"/>
        <v/>
      </c>
      <c r="AA109" s="24"/>
      <c r="AB109" s="24" t="str">
        <f t="shared" si="43"/>
        <v/>
      </c>
      <c r="AC109" s="24"/>
      <c r="AD109" s="24" t="str">
        <f t="shared" si="44"/>
        <v/>
      </c>
      <c r="AE109" s="24"/>
      <c r="AF109" s="24" t="str">
        <f t="shared" si="45"/>
        <v/>
      </c>
      <c r="AG109" s="24"/>
      <c r="AH109" s="24" t="str">
        <f t="shared" si="46"/>
        <v/>
      </c>
      <c r="AI109" s="24"/>
      <c r="AJ109" s="24" t="str">
        <f t="shared" si="47"/>
        <v/>
      </c>
      <c r="AK109" s="24"/>
      <c r="AL109" s="24" t="str">
        <f t="shared" si="48"/>
        <v/>
      </c>
      <c r="AM109" s="24"/>
      <c r="AN109" s="24" t="str">
        <f t="shared" si="49"/>
        <v/>
      </c>
      <c r="AO109" s="25"/>
      <c r="AP109"/>
      <c r="AQ109" s="21"/>
      <c r="AR109" s="21"/>
      <c r="AS109" s="21"/>
      <c r="AT109" s="21"/>
      <c r="AU109" s="26"/>
      <c r="AV109" s="26"/>
      <c r="AW109" s="27"/>
      <c r="AX109" s="21"/>
      <c r="AY109" s="21"/>
      <c r="AZ109" s="28"/>
      <c r="BA109" s="28"/>
      <c r="BB109"/>
      <c r="BC109" s="29"/>
    </row>
    <row r="110" spans="2:55" x14ac:dyDescent="0.3">
      <c r="B110" s="19"/>
      <c r="C110" s="20"/>
      <c r="D110" s="20"/>
      <c r="E110" s="60"/>
      <c r="F110" s="22"/>
      <c r="G110" s="22"/>
      <c r="H110" s="63"/>
      <c r="I110" s="63"/>
      <c r="J110" s="21" t="str">
        <f t="shared" si="25"/>
        <v/>
      </c>
      <c r="K110" s="22"/>
      <c r="L110" s="63"/>
      <c r="M110" s="63"/>
      <c r="N110" s="21" t="str">
        <f t="shared" si="26"/>
        <v/>
      </c>
      <c r="O110" s="23"/>
      <c r="P110" s="23"/>
      <c r="Q110" s="21" t="str">
        <f t="shared" si="27"/>
        <v/>
      </c>
      <c r="R110"/>
      <c r="S110" s="24"/>
      <c r="T110" s="24" t="str">
        <f t="shared" si="39"/>
        <v/>
      </c>
      <c r="U110" s="24"/>
      <c r="V110" s="24" t="str">
        <f t="shared" si="40"/>
        <v/>
      </c>
      <c r="W110" s="24"/>
      <c r="X110" s="24" t="str">
        <f t="shared" si="41"/>
        <v/>
      </c>
      <c r="Y110" s="24"/>
      <c r="Z110" s="24" t="str">
        <f t="shared" si="42"/>
        <v/>
      </c>
      <c r="AA110" s="24"/>
      <c r="AB110" s="24" t="str">
        <f t="shared" si="43"/>
        <v/>
      </c>
      <c r="AC110" s="24"/>
      <c r="AD110" s="24" t="str">
        <f t="shared" si="44"/>
        <v/>
      </c>
      <c r="AE110" s="24"/>
      <c r="AF110" s="24" t="str">
        <f t="shared" si="45"/>
        <v/>
      </c>
      <c r="AG110" s="24"/>
      <c r="AH110" s="24" t="str">
        <f t="shared" si="46"/>
        <v/>
      </c>
      <c r="AI110" s="24"/>
      <c r="AJ110" s="24" t="str">
        <f t="shared" si="47"/>
        <v/>
      </c>
      <c r="AK110" s="24"/>
      <c r="AL110" s="24" t="str">
        <f t="shared" si="48"/>
        <v/>
      </c>
      <c r="AM110" s="24"/>
      <c r="AN110" s="24" t="str">
        <f t="shared" si="49"/>
        <v/>
      </c>
      <c r="AO110" s="25"/>
      <c r="AP110"/>
      <c r="AQ110" s="21"/>
      <c r="AR110" s="21"/>
      <c r="AS110" s="21"/>
      <c r="AT110" s="21"/>
      <c r="AU110" s="26"/>
      <c r="AV110" s="26"/>
      <c r="AW110" s="27"/>
      <c r="AX110" s="21"/>
      <c r="AY110" s="21"/>
      <c r="AZ110" s="28"/>
      <c r="BA110" s="28"/>
      <c r="BB110"/>
      <c r="BC110" s="29"/>
    </row>
    <row r="111" spans="2:55" x14ac:dyDescent="0.3">
      <c r="B111" s="19"/>
      <c r="C111" s="20"/>
      <c r="D111" s="20"/>
      <c r="E111" s="60"/>
      <c r="F111" s="22"/>
      <c r="G111" s="22"/>
      <c r="H111" s="63"/>
      <c r="I111" s="63"/>
      <c r="J111" s="21" t="str">
        <f t="shared" si="25"/>
        <v/>
      </c>
      <c r="K111" s="22"/>
      <c r="L111" s="63"/>
      <c r="M111" s="63"/>
      <c r="N111" s="21" t="str">
        <f t="shared" si="26"/>
        <v/>
      </c>
      <c r="O111" s="23"/>
      <c r="P111" s="23"/>
      <c r="Q111" s="21" t="str">
        <f t="shared" si="27"/>
        <v/>
      </c>
      <c r="R111"/>
      <c r="S111" s="24"/>
      <c r="T111" s="24" t="str">
        <f t="shared" si="39"/>
        <v/>
      </c>
      <c r="U111" s="24"/>
      <c r="V111" s="24" t="str">
        <f t="shared" si="40"/>
        <v/>
      </c>
      <c r="W111" s="24"/>
      <c r="X111" s="24" t="str">
        <f t="shared" si="41"/>
        <v/>
      </c>
      <c r="Y111" s="24"/>
      <c r="Z111" s="24" t="str">
        <f t="shared" si="42"/>
        <v/>
      </c>
      <c r="AA111" s="24"/>
      <c r="AB111" s="24" t="str">
        <f t="shared" si="43"/>
        <v/>
      </c>
      <c r="AC111" s="24"/>
      <c r="AD111" s="24" t="str">
        <f t="shared" si="44"/>
        <v/>
      </c>
      <c r="AE111" s="24"/>
      <c r="AF111" s="24" t="str">
        <f t="shared" si="45"/>
        <v/>
      </c>
      <c r="AG111" s="24"/>
      <c r="AH111" s="24" t="str">
        <f t="shared" si="46"/>
        <v/>
      </c>
      <c r="AI111" s="24"/>
      <c r="AJ111" s="24" t="str">
        <f t="shared" si="47"/>
        <v/>
      </c>
      <c r="AK111" s="24"/>
      <c r="AL111" s="24" t="str">
        <f t="shared" si="48"/>
        <v/>
      </c>
      <c r="AM111" s="24"/>
      <c r="AN111" s="24" t="str">
        <f t="shared" si="49"/>
        <v/>
      </c>
      <c r="AO111" s="25"/>
      <c r="AP111"/>
      <c r="AQ111" s="21"/>
      <c r="AR111" s="21"/>
      <c r="AS111" s="21"/>
      <c r="AT111" s="21"/>
      <c r="AU111" s="26"/>
      <c r="AV111" s="26"/>
      <c r="AW111" s="27"/>
      <c r="AX111" s="21"/>
      <c r="AY111" s="21"/>
      <c r="AZ111" s="28"/>
      <c r="BA111" s="28"/>
      <c r="BB111"/>
      <c r="BC111" s="29"/>
    </row>
    <row r="112" spans="2:55" x14ac:dyDescent="0.3">
      <c r="B112" s="19"/>
      <c r="C112" s="20"/>
      <c r="D112" s="20"/>
      <c r="E112" s="60"/>
      <c r="F112" s="22"/>
      <c r="G112" s="22"/>
      <c r="H112" s="63"/>
      <c r="I112" s="63"/>
      <c r="J112" s="21" t="str">
        <f t="shared" si="25"/>
        <v/>
      </c>
      <c r="K112" s="22"/>
      <c r="L112" s="63"/>
      <c r="M112" s="63"/>
      <c r="N112" s="21" t="str">
        <f t="shared" si="26"/>
        <v/>
      </c>
      <c r="O112" s="23"/>
      <c r="P112" s="23"/>
      <c r="Q112" s="21" t="str">
        <f t="shared" si="27"/>
        <v/>
      </c>
      <c r="R112"/>
      <c r="S112" s="24"/>
      <c r="T112" s="24" t="str">
        <f t="shared" si="39"/>
        <v/>
      </c>
      <c r="U112" s="24"/>
      <c r="V112" s="24" t="str">
        <f t="shared" si="40"/>
        <v/>
      </c>
      <c r="W112" s="24"/>
      <c r="X112" s="24" t="str">
        <f t="shared" si="41"/>
        <v/>
      </c>
      <c r="Y112" s="24"/>
      <c r="Z112" s="24" t="str">
        <f t="shared" si="42"/>
        <v/>
      </c>
      <c r="AA112" s="24"/>
      <c r="AB112" s="24" t="str">
        <f t="shared" si="43"/>
        <v/>
      </c>
      <c r="AC112" s="24"/>
      <c r="AD112" s="24" t="str">
        <f t="shared" si="44"/>
        <v/>
      </c>
      <c r="AE112" s="24"/>
      <c r="AF112" s="24" t="str">
        <f t="shared" si="45"/>
        <v/>
      </c>
      <c r="AG112" s="24"/>
      <c r="AH112" s="24" t="str">
        <f t="shared" si="46"/>
        <v/>
      </c>
      <c r="AI112" s="24"/>
      <c r="AJ112" s="24" t="str">
        <f t="shared" si="47"/>
        <v/>
      </c>
      <c r="AK112" s="24"/>
      <c r="AL112" s="24" t="str">
        <f t="shared" si="48"/>
        <v/>
      </c>
      <c r="AM112" s="24"/>
      <c r="AN112" s="24" t="str">
        <f t="shared" si="49"/>
        <v/>
      </c>
      <c r="AO112" s="25"/>
      <c r="AP112"/>
      <c r="AQ112" s="21"/>
      <c r="AR112" s="21"/>
      <c r="AS112" s="21"/>
      <c r="AT112" s="21"/>
      <c r="AU112" s="26"/>
      <c r="AV112" s="26"/>
      <c r="AW112" s="27"/>
      <c r="AX112" s="21"/>
      <c r="AY112" s="21"/>
      <c r="AZ112" s="28"/>
      <c r="BA112" s="28"/>
      <c r="BB112"/>
      <c r="BC112" s="29"/>
    </row>
    <row r="113" spans="2:55" x14ac:dyDescent="0.3">
      <c r="B113" s="19"/>
      <c r="C113" s="20"/>
      <c r="D113" s="20"/>
      <c r="E113" s="60"/>
      <c r="F113" s="22"/>
      <c r="G113" s="22"/>
      <c r="H113" s="63"/>
      <c r="I113" s="63"/>
      <c r="J113" s="21" t="str">
        <f t="shared" si="25"/>
        <v/>
      </c>
      <c r="K113" s="22"/>
      <c r="L113" s="63"/>
      <c r="M113" s="63"/>
      <c r="N113" s="21" t="str">
        <f t="shared" si="26"/>
        <v/>
      </c>
      <c r="O113" s="23"/>
      <c r="P113" s="23"/>
      <c r="Q113" s="21" t="str">
        <f t="shared" si="27"/>
        <v/>
      </c>
      <c r="R113"/>
      <c r="S113" s="24"/>
      <c r="T113" s="24" t="str">
        <f t="shared" si="39"/>
        <v/>
      </c>
      <c r="U113" s="24"/>
      <c r="V113" s="24" t="str">
        <f t="shared" si="40"/>
        <v/>
      </c>
      <c r="W113" s="24"/>
      <c r="X113" s="24" t="str">
        <f t="shared" si="41"/>
        <v/>
      </c>
      <c r="Y113" s="24"/>
      <c r="Z113" s="24" t="str">
        <f t="shared" si="42"/>
        <v/>
      </c>
      <c r="AA113" s="24"/>
      <c r="AB113" s="24" t="str">
        <f t="shared" si="43"/>
        <v/>
      </c>
      <c r="AC113" s="24"/>
      <c r="AD113" s="24" t="str">
        <f t="shared" si="44"/>
        <v/>
      </c>
      <c r="AE113" s="24"/>
      <c r="AF113" s="24" t="str">
        <f t="shared" si="45"/>
        <v/>
      </c>
      <c r="AG113" s="24"/>
      <c r="AH113" s="24" t="str">
        <f t="shared" si="46"/>
        <v/>
      </c>
      <c r="AI113" s="24"/>
      <c r="AJ113" s="24" t="str">
        <f t="shared" si="47"/>
        <v/>
      </c>
      <c r="AK113" s="24"/>
      <c r="AL113" s="24" t="str">
        <f t="shared" si="48"/>
        <v/>
      </c>
      <c r="AM113" s="24"/>
      <c r="AN113" s="24" t="str">
        <f t="shared" si="49"/>
        <v/>
      </c>
      <c r="AO113" s="25"/>
      <c r="AP113"/>
      <c r="AQ113" s="21"/>
      <c r="AR113" s="21"/>
      <c r="AS113" s="21"/>
      <c r="AT113" s="21"/>
      <c r="AU113" s="26"/>
      <c r="AV113" s="26"/>
      <c r="AW113" s="27"/>
      <c r="AX113" s="21"/>
      <c r="AY113" s="21"/>
      <c r="AZ113" s="28"/>
      <c r="BA113" s="28"/>
      <c r="BB113"/>
      <c r="BC113" s="29"/>
    </row>
    <row r="114" spans="2:55" x14ac:dyDescent="0.3">
      <c r="B114" s="19"/>
      <c r="C114" s="20"/>
      <c r="D114" s="20"/>
      <c r="E114" s="60"/>
      <c r="F114" s="22"/>
      <c r="G114" s="22"/>
      <c r="H114" s="63"/>
      <c r="I114" s="63"/>
      <c r="J114" s="21" t="str">
        <f t="shared" si="25"/>
        <v/>
      </c>
      <c r="K114" s="22"/>
      <c r="L114" s="63"/>
      <c r="M114" s="63"/>
      <c r="N114" s="21" t="str">
        <f t="shared" si="26"/>
        <v/>
      </c>
      <c r="O114" s="23"/>
      <c r="P114" s="23"/>
      <c r="Q114" s="21" t="str">
        <f t="shared" si="27"/>
        <v/>
      </c>
      <c r="R114"/>
      <c r="S114" s="24"/>
      <c r="T114" s="24" t="str">
        <f t="shared" si="39"/>
        <v/>
      </c>
      <c r="U114" s="24"/>
      <c r="V114" s="24" t="str">
        <f t="shared" si="40"/>
        <v/>
      </c>
      <c r="W114" s="24"/>
      <c r="X114" s="24" t="str">
        <f t="shared" si="41"/>
        <v/>
      </c>
      <c r="Y114" s="24"/>
      <c r="Z114" s="24" t="str">
        <f t="shared" si="42"/>
        <v/>
      </c>
      <c r="AA114" s="24"/>
      <c r="AB114" s="24" t="str">
        <f t="shared" si="43"/>
        <v/>
      </c>
      <c r="AC114" s="24"/>
      <c r="AD114" s="24" t="str">
        <f t="shared" si="44"/>
        <v/>
      </c>
      <c r="AE114" s="24"/>
      <c r="AF114" s="24" t="str">
        <f t="shared" si="45"/>
        <v/>
      </c>
      <c r="AG114" s="24"/>
      <c r="AH114" s="24" t="str">
        <f t="shared" si="46"/>
        <v/>
      </c>
      <c r="AI114" s="24"/>
      <c r="AJ114" s="24" t="str">
        <f t="shared" si="47"/>
        <v/>
      </c>
      <c r="AK114" s="24"/>
      <c r="AL114" s="24" t="str">
        <f t="shared" si="48"/>
        <v/>
      </c>
      <c r="AM114" s="24"/>
      <c r="AN114" s="24" t="str">
        <f t="shared" si="49"/>
        <v/>
      </c>
      <c r="AO114" s="25"/>
      <c r="AP114"/>
      <c r="AQ114" s="21"/>
      <c r="AR114" s="21"/>
      <c r="AS114" s="21"/>
      <c r="AT114" s="21"/>
      <c r="AU114" s="26"/>
      <c r="AV114" s="26"/>
      <c r="AW114" s="27"/>
      <c r="AX114" s="21"/>
      <c r="AY114" s="21"/>
      <c r="AZ114" s="28"/>
      <c r="BA114" s="28"/>
      <c r="BB114"/>
      <c r="BC114" s="29"/>
    </row>
    <row r="115" spans="2:55" x14ac:dyDescent="0.3">
      <c r="B115" s="19"/>
      <c r="C115" s="20"/>
      <c r="D115" s="20"/>
      <c r="E115" s="60"/>
      <c r="F115" s="22"/>
      <c r="G115" s="22"/>
      <c r="H115" s="63"/>
      <c r="I115" s="63"/>
      <c r="J115" s="21" t="str">
        <f t="shared" si="25"/>
        <v/>
      </c>
      <c r="K115" s="22"/>
      <c r="L115" s="63"/>
      <c r="M115" s="63"/>
      <c r="N115" s="21" t="str">
        <f t="shared" si="26"/>
        <v/>
      </c>
      <c r="O115" s="23"/>
      <c r="P115" s="23"/>
      <c r="Q115" s="21" t="str">
        <f t="shared" si="27"/>
        <v/>
      </c>
      <c r="R115"/>
      <c r="S115" s="24"/>
      <c r="T115" s="24" t="str">
        <f t="shared" si="39"/>
        <v/>
      </c>
      <c r="U115" s="24"/>
      <c r="V115" s="24" t="str">
        <f t="shared" si="40"/>
        <v/>
      </c>
      <c r="W115" s="24"/>
      <c r="X115" s="24" t="str">
        <f t="shared" si="41"/>
        <v/>
      </c>
      <c r="Y115" s="24"/>
      <c r="Z115" s="24" t="str">
        <f t="shared" si="42"/>
        <v/>
      </c>
      <c r="AA115" s="24"/>
      <c r="AB115" s="24" t="str">
        <f t="shared" si="43"/>
        <v/>
      </c>
      <c r="AC115" s="24"/>
      <c r="AD115" s="24" t="str">
        <f t="shared" si="44"/>
        <v/>
      </c>
      <c r="AE115" s="24"/>
      <c r="AF115" s="24" t="str">
        <f t="shared" si="45"/>
        <v/>
      </c>
      <c r="AG115" s="24"/>
      <c r="AH115" s="24" t="str">
        <f t="shared" si="46"/>
        <v/>
      </c>
      <c r="AI115" s="24"/>
      <c r="AJ115" s="24" t="str">
        <f t="shared" si="47"/>
        <v/>
      </c>
      <c r="AK115" s="24"/>
      <c r="AL115" s="24" t="str">
        <f t="shared" si="48"/>
        <v/>
      </c>
      <c r="AM115" s="24"/>
      <c r="AN115" s="24" t="str">
        <f t="shared" si="49"/>
        <v/>
      </c>
      <c r="AO115" s="25"/>
      <c r="AP115"/>
      <c r="AQ115" s="21"/>
      <c r="AR115" s="21"/>
      <c r="AS115" s="21"/>
      <c r="AT115" s="21"/>
      <c r="AU115" s="26"/>
      <c r="AV115" s="26"/>
      <c r="AW115" s="27"/>
      <c r="AX115" s="21"/>
      <c r="AY115" s="21"/>
      <c r="AZ115" s="28"/>
      <c r="BA115" s="28"/>
      <c r="BB115"/>
      <c r="BC115" s="29"/>
    </row>
    <row r="116" spans="2:55" x14ac:dyDescent="0.3">
      <c r="B116" s="19"/>
      <c r="C116" s="20"/>
      <c r="D116" s="20"/>
      <c r="E116" s="60"/>
      <c r="F116" s="22"/>
      <c r="G116" s="22"/>
      <c r="H116" s="63"/>
      <c r="I116" s="63"/>
      <c r="J116" s="21" t="str">
        <f t="shared" si="25"/>
        <v/>
      </c>
      <c r="K116" s="22"/>
      <c r="L116" s="63"/>
      <c r="M116" s="63"/>
      <c r="N116" s="21" t="str">
        <f t="shared" si="26"/>
        <v/>
      </c>
      <c r="O116" s="23"/>
      <c r="P116" s="23"/>
      <c r="Q116" s="21" t="str">
        <f t="shared" si="27"/>
        <v/>
      </c>
      <c r="R116"/>
      <c r="S116" s="24"/>
      <c r="T116" s="24" t="str">
        <f t="shared" si="39"/>
        <v/>
      </c>
      <c r="U116" s="24"/>
      <c r="V116" s="24" t="str">
        <f t="shared" si="40"/>
        <v/>
      </c>
      <c r="W116" s="24"/>
      <c r="X116" s="24" t="str">
        <f t="shared" si="41"/>
        <v/>
      </c>
      <c r="Y116" s="24"/>
      <c r="Z116" s="24" t="str">
        <f t="shared" si="42"/>
        <v/>
      </c>
      <c r="AA116" s="24"/>
      <c r="AB116" s="24" t="str">
        <f t="shared" si="43"/>
        <v/>
      </c>
      <c r="AC116" s="24"/>
      <c r="AD116" s="24" t="str">
        <f t="shared" si="44"/>
        <v/>
      </c>
      <c r="AE116" s="24"/>
      <c r="AF116" s="24" t="str">
        <f t="shared" si="45"/>
        <v/>
      </c>
      <c r="AG116" s="24"/>
      <c r="AH116" s="24" t="str">
        <f t="shared" si="46"/>
        <v/>
      </c>
      <c r="AI116" s="24"/>
      <c r="AJ116" s="24" t="str">
        <f t="shared" si="47"/>
        <v/>
      </c>
      <c r="AK116" s="24"/>
      <c r="AL116" s="24" t="str">
        <f t="shared" si="48"/>
        <v/>
      </c>
      <c r="AM116" s="24"/>
      <c r="AN116" s="24" t="str">
        <f t="shared" si="49"/>
        <v/>
      </c>
      <c r="AO116" s="25"/>
      <c r="AP116"/>
      <c r="AQ116" s="21"/>
      <c r="AR116" s="21"/>
      <c r="AS116" s="21"/>
      <c r="AT116" s="21"/>
      <c r="AU116" s="26"/>
      <c r="AV116" s="26"/>
      <c r="AW116" s="27"/>
      <c r="AX116" s="21"/>
      <c r="AY116" s="21"/>
      <c r="AZ116" s="28"/>
      <c r="BA116" s="28"/>
      <c r="BB116"/>
      <c r="BC116" s="29"/>
    </row>
    <row r="117" spans="2:55" x14ac:dyDescent="0.3">
      <c r="B117" s="19"/>
      <c r="C117" s="20"/>
      <c r="D117" s="20"/>
      <c r="E117" s="60"/>
      <c r="F117" s="22"/>
      <c r="G117" s="22"/>
      <c r="H117" s="63"/>
      <c r="I117" s="63"/>
      <c r="J117" s="21" t="str">
        <f t="shared" si="25"/>
        <v/>
      </c>
      <c r="K117" s="22"/>
      <c r="L117" s="63"/>
      <c r="M117" s="63"/>
      <c r="N117" s="21" t="str">
        <f t="shared" si="26"/>
        <v/>
      </c>
      <c r="O117" s="23"/>
      <c r="P117" s="23"/>
      <c r="Q117" s="21" t="str">
        <f t="shared" si="27"/>
        <v/>
      </c>
      <c r="R117"/>
      <c r="S117" s="24"/>
      <c r="T117" s="24" t="str">
        <f t="shared" si="39"/>
        <v/>
      </c>
      <c r="U117" s="24"/>
      <c r="V117" s="24" t="str">
        <f t="shared" si="40"/>
        <v/>
      </c>
      <c r="W117" s="24"/>
      <c r="X117" s="24" t="str">
        <f t="shared" si="41"/>
        <v/>
      </c>
      <c r="Y117" s="24"/>
      <c r="Z117" s="24" t="str">
        <f t="shared" si="42"/>
        <v/>
      </c>
      <c r="AA117" s="24"/>
      <c r="AB117" s="24" t="str">
        <f t="shared" si="43"/>
        <v/>
      </c>
      <c r="AC117" s="24"/>
      <c r="AD117" s="24" t="str">
        <f t="shared" si="44"/>
        <v/>
      </c>
      <c r="AE117" s="24"/>
      <c r="AF117" s="24" t="str">
        <f t="shared" si="45"/>
        <v/>
      </c>
      <c r="AG117" s="24"/>
      <c r="AH117" s="24" t="str">
        <f t="shared" si="46"/>
        <v/>
      </c>
      <c r="AI117" s="24"/>
      <c r="AJ117" s="24" t="str">
        <f t="shared" si="47"/>
        <v/>
      </c>
      <c r="AK117" s="24"/>
      <c r="AL117" s="24" t="str">
        <f t="shared" si="48"/>
        <v/>
      </c>
      <c r="AM117" s="24"/>
      <c r="AN117" s="24" t="str">
        <f t="shared" si="49"/>
        <v/>
      </c>
      <c r="AO117" s="25"/>
      <c r="AP117"/>
      <c r="AQ117" s="21"/>
      <c r="AR117" s="21"/>
      <c r="AS117" s="21"/>
      <c r="AT117" s="21"/>
      <c r="AU117" s="26"/>
      <c r="AV117" s="26"/>
      <c r="AW117" s="27"/>
      <c r="AX117" s="21"/>
      <c r="AY117" s="21"/>
      <c r="AZ117" s="28"/>
      <c r="BA117" s="28"/>
      <c r="BB117"/>
      <c r="BC117" s="29"/>
    </row>
    <row r="118" spans="2:55" x14ac:dyDescent="0.3">
      <c r="B118" s="19"/>
      <c r="C118" s="20"/>
      <c r="D118" s="20"/>
      <c r="E118" s="60"/>
      <c r="F118" s="22"/>
      <c r="G118" s="22"/>
      <c r="H118" s="63"/>
      <c r="I118" s="63"/>
      <c r="J118" s="21" t="str">
        <f t="shared" si="25"/>
        <v/>
      </c>
      <c r="K118" s="22"/>
      <c r="L118" s="63"/>
      <c r="M118" s="63"/>
      <c r="N118" s="21" t="str">
        <f t="shared" si="26"/>
        <v/>
      </c>
      <c r="O118" s="23"/>
      <c r="P118" s="23"/>
      <c r="Q118" s="21" t="str">
        <f t="shared" si="27"/>
        <v/>
      </c>
      <c r="R118"/>
      <c r="S118" s="24"/>
      <c r="T118" s="24" t="str">
        <f t="shared" si="39"/>
        <v/>
      </c>
      <c r="U118" s="24"/>
      <c r="V118" s="24" t="str">
        <f t="shared" si="40"/>
        <v/>
      </c>
      <c r="W118" s="24"/>
      <c r="X118" s="24" t="str">
        <f t="shared" si="41"/>
        <v/>
      </c>
      <c r="Y118" s="24"/>
      <c r="Z118" s="24" t="str">
        <f t="shared" si="42"/>
        <v/>
      </c>
      <c r="AA118" s="24"/>
      <c r="AB118" s="24" t="str">
        <f t="shared" si="43"/>
        <v/>
      </c>
      <c r="AC118" s="24"/>
      <c r="AD118" s="24" t="str">
        <f t="shared" si="44"/>
        <v/>
      </c>
      <c r="AE118" s="24"/>
      <c r="AF118" s="24" t="str">
        <f t="shared" si="45"/>
        <v/>
      </c>
      <c r="AG118" s="24"/>
      <c r="AH118" s="24" t="str">
        <f t="shared" si="46"/>
        <v/>
      </c>
      <c r="AI118" s="24"/>
      <c r="AJ118" s="24" t="str">
        <f t="shared" si="47"/>
        <v/>
      </c>
      <c r="AK118" s="24"/>
      <c r="AL118" s="24" t="str">
        <f t="shared" si="48"/>
        <v/>
      </c>
      <c r="AM118" s="24"/>
      <c r="AN118" s="24" t="str">
        <f t="shared" si="49"/>
        <v/>
      </c>
      <c r="AO118" s="25"/>
      <c r="AP118"/>
      <c r="AQ118" s="21"/>
      <c r="AR118" s="21"/>
      <c r="AS118" s="21"/>
      <c r="AT118" s="21"/>
      <c r="AU118" s="26"/>
      <c r="AV118" s="26"/>
      <c r="AW118" s="27"/>
      <c r="AX118" s="21"/>
      <c r="AY118" s="21"/>
      <c r="AZ118" s="28"/>
      <c r="BA118" s="28"/>
      <c r="BB118"/>
      <c r="BC118" s="29"/>
    </row>
    <row r="119" spans="2:55" x14ac:dyDescent="0.3">
      <c r="B119" s="19"/>
      <c r="C119" s="20"/>
      <c r="D119" s="20"/>
      <c r="E119" s="60"/>
      <c r="F119" s="22"/>
      <c r="G119" s="22"/>
      <c r="H119" s="63"/>
      <c r="I119" s="63"/>
      <c r="J119" s="21" t="str">
        <f t="shared" si="25"/>
        <v/>
      </c>
      <c r="K119" s="22"/>
      <c r="L119" s="63"/>
      <c r="M119" s="63"/>
      <c r="N119" s="21" t="str">
        <f t="shared" si="26"/>
        <v/>
      </c>
      <c r="O119" s="23"/>
      <c r="P119" s="23"/>
      <c r="Q119" s="21" t="str">
        <f t="shared" si="27"/>
        <v/>
      </c>
      <c r="R119"/>
      <c r="S119" s="24"/>
      <c r="T119" s="24" t="str">
        <f t="shared" si="39"/>
        <v/>
      </c>
      <c r="U119" s="24"/>
      <c r="V119" s="24" t="str">
        <f t="shared" si="40"/>
        <v/>
      </c>
      <c r="W119" s="24"/>
      <c r="X119" s="24" t="str">
        <f t="shared" si="41"/>
        <v/>
      </c>
      <c r="Y119" s="24"/>
      <c r="Z119" s="24" t="str">
        <f t="shared" si="42"/>
        <v/>
      </c>
      <c r="AA119" s="24"/>
      <c r="AB119" s="24" t="str">
        <f t="shared" si="43"/>
        <v/>
      </c>
      <c r="AC119" s="24"/>
      <c r="AD119" s="24" t="str">
        <f t="shared" si="44"/>
        <v/>
      </c>
      <c r="AE119" s="24"/>
      <c r="AF119" s="24" t="str">
        <f t="shared" si="45"/>
        <v/>
      </c>
      <c r="AG119" s="24"/>
      <c r="AH119" s="24" t="str">
        <f t="shared" si="46"/>
        <v/>
      </c>
      <c r="AI119" s="24"/>
      <c r="AJ119" s="24" t="str">
        <f t="shared" si="47"/>
        <v/>
      </c>
      <c r="AK119" s="24"/>
      <c r="AL119" s="24" t="str">
        <f t="shared" si="48"/>
        <v/>
      </c>
      <c r="AM119" s="24"/>
      <c r="AN119" s="24" t="str">
        <f t="shared" si="49"/>
        <v/>
      </c>
      <c r="AO119" s="25"/>
      <c r="AP119"/>
      <c r="AQ119" s="21"/>
      <c r="AR119" s="21"/>
      <c r="AS119" s="21"/>
      <c r="AT119" s="21"/>
      <c r="AU119" s="26"/>
      <c r="AV119" s="26"/>
      <c r="AW119" s="27"/>
      <c r="AX119" s="21"/>
      <c r="AY119" s="21"/>
      <c r="AZ119" s="28"/>
      <c r="BA119" s="28"/>
      <c r="BB119"/>
      <c r="BC119" s="29"/>
    </row>
    <row r="120" spans="2:55" x14ac:dyDescent="0.3">
      <c r="B120" s="19"/>
      <c r="C120" s="20"/>
      <c r="D120" s="20"/>
      <c r="E120" s="60"/>
      <c r="F120" s="22"/>
      <c r="G120" s="22"/>
      <c r="H120" s="63"/>
      <c r="I120" s="63"/>
      <c r="J120" s="21" t="str">
        <f t="shared" si="25"/>
        <v/>
      </c>
      <c r="K120" s="22"/>
      <c r="L120" s="63"/>
      <c r="M120" s="63"/>
      <c r="N120" s="21" t="str">
        <f t="shared" si="26"/>
        <v/>
      </c>
      <c r="O120" s="23"/>
      <c r="P120" s="23"/>
      <c r="Q120" s="21" t="str">
        <f t="shared" si="27"/>
        <v/>
      </c>
      <c r="R120"/>
      <c r="S120" s="24"/>
      <c r="T120" s="24" t="str">
        <f t="shared" si="39"/>
        <v/>
      </c>
      <c r="U120" s="24"/>
      <c r="V120" s="24" t="str">
        <f t="shared" si="40"/>
        <v/>
      </c>
      <c r="W120" s="24"/>
      <c r="X120" s="24" t="str">
        <f t="shared" si="41"/>
        <v/>
      </c>
      <c r="Y120" s="24"/>
      <c r="Z120" s="24" t="str">
        <f t="shared" si="42"/>
        <v/>
      </c>
      <c r="AA120" s="24"/>
      <c r="AB120" s="24" t="str">
        <f t="shared" si="43"/>
        <v/>
      </c>
      <c r="AC120" s="24"/>
      <c r="AD120" s="24" t="str">
        <f t="shared" si="44"/>
        <v/>
      </c>
      <c r="AE120" s="24"/>
      <c r="AF120" s="24" t="str">
        <f t="shared" si="45"/>
        <v/>
      </c>
      <c r="AG120" s="24"/>
      <c r="AH120" s="24" t="str">
        <f t="shared" si="46"/>
        <v/>
      </c>
      <c r="AI120" s="24"/>
      <c r="AJ120" s="24" t="str">
        <f t="shared" si="47"/>
        <v/>
      </c>
      <c r="AK120" s="24"/>
      <c r="AL120" s="24" t="str">
        <f t="shared" si="48"/>
        <v/>
      </c>
      <c r="AM120" s="24"/>
      <c r="AN120" s="24" t="str">
        <f t="shared" si="49"/>
        <v/>
      </c>
      <c r="AO120" s="25"/>
      <c r="AP120"/>
      <c r="AQ120" s="21"/>
      <c r="AR120" s="21"/>
      <c r="AS120" s="21"/>
      <c r="AT120" s="21"/>
      <c r="AU120" s="26"/>
      <c r="AV120" s="26"/>
      <c r="AW120" s="27"/>
      <c r="AX120" s="21"/>
      <c r="AY120" s="21"/>
      <c r="AZ120" s="28"/>
      <c r="BA120" s="28"/>
      <c r="BB120"/>
      <c r="BC120" s="29"/>
    </row>
    <row r="121" spans="2:55" x14ac:dyDescent="0.3">
      <c r="B121" s="19"/>
      <c r="C121" s="20"/>
      <c r="D121" s="20"/>
      <c r="E121" s="60"/>
      <c r="F121" s="22"/>
      <c r="G121" s="22"/>
      <c r="H121" s="63"/>
      <c r="I121" s="63"/>
      <c r="J121" s="21" t="str">
        <f t="shared" si="25"/>
        <v/>
      </c>
      <c r="K121" s="22"/>
      <c r="L121" s="63"/>
      <c r="M121" s="63"/>
      <c r="N121" s="21" t="str">
        <f t="shared" si="26"/>
        <v/>
      </c>
      <c r="O121" s="23"/>
      <c r="P121" s="23"/>
      <c r="Q121" s="21" t="str">
        <f t="shared" si="27"/>
        <v/>
      </c>
      <c r="R121"/>
      <c r="S121" s="24"/>
      <c r="T121" s="24" t="str">
        <f t="shared" si="39"/>
        <v/>
      </c>
      <c r="U121" s="24"/>
      <c r="V121" s="24" t="str">
        <f t="shared" si="40"/>
        <v/>
      </c>
      <c r="W121" s="24"/>
      <c r="X121" s="24" t="str">
        <f t="shared" si="41"/>
        <v/>
      </c>
      <c r="Y121" s="24"/>
      <c r="Z121" s="24" t="str">
        <f t="shared" si="42"/>
        <v/>
      </c>
      <c r="AA121" s="24"/>
      <c r="AB121" s="24" t="str">
        <f t="shared" si="43"/>
        <v/>
      </c>
      <c r="AC121" s="24"/>
      <c r="AD121" s="24" t="str">
        <f t="shared" si="44"/>
        <v/>
      </c>
      <c r="AE121" s="24"/>
      <c r="AF121" s="24" t="str">
        <f t="shared" si="45"/>
        <v/>
      </c>
      <c r="AG121" s="24"/>
      <c r="AH121" s="24" t="str">
        <f t="shared" si="46"/>
        <v/>
      </c>
      <c r="AI121" s="24"/>
      <c r="AJ121" s="24" t="str">
        <f t="shared" si="47"/>
        <v/>
      </c>
      <c r="AK121" s="24"/>
      <c r="AL121" s="24" t="str">
        <f t="shared" si="48"/>
        <v/>
      </c>
      <c r="AM121" s="24"/>
      <c r="AN121" s="24" t="str">
        <f t="shared" si="49"/>
        <v/>
      </c>
      <c r="AO121" s="25"/>
      <c r="AP121"/>
      <c r="AQ121" s="21"/>
      <c r="AR121" s="21"/>
      <c r="AS121" s="21"/>
      <c r="AT121" s="21"/>
      <c r="AU121" s="26"/>
      <c r="AV121" s="26"/>
      <c r="AW121" s="27"/>
      <c r="AX121" s="21"/>
      <c r="AY121" s="21"/>
      <c r="AZ121" s="28"/>
      <c r="BA121" s="28"/>
      <c r="BB121"/>
      <c r="BC121" s="29"/>
    </row>
    <row r="122" spans="2:55" x14ac:dyDescent="0.3">
      <c r="B122" s="19"/>
      <c r="C122" s="20"/>
      <c r="D122" s="20"/>
      <c r="E122" s="60"/>
      <c r="F122" s="22"/>
      <c r="G122" s="22"/>
      <c r="H122" s="63"/>
      <c r="I122" s="63"/>
      <c r="J122" s="21" t="str">
        <f t="shared" si="25"/>
        <v/>
      </c>
      <c r="K122" s="22"/>
      <c r="L122" s="63"/>
      <c r="M122" s="63"/>
      <c r="N122" s="21" t="str">
        <f t="shared" si="26"/>
        <v/>
      </c>
      <c r="O122" s="23"/>
      <c r="P122" s="23"/>
      <c r="Q122" s="21" t="str">
        <f t="shared" si="27"/>
        <v/>
      </c>
      <c r="R122"/>
      <c r="S122" s="24"/>
      <c r="T122" s="24" t="str">
        <f t="shared" si="39"/>
        <v/>
      </c>
      <c r="U122" s="24"/>
      <c r="V122" s="24" t="str">
        <f t="shared" si="40"/>
        <v/>
      </c>
      <c r="W122" s="24"/>
      <c r="X122" s="24" t="str">
        <f t="shared" si="41"/>
        <v/>
      </c>
      <c r="Y122" s="24"/>
      <c r="Z122" s="24" t="str">
        <f t="shared" si="42"/>
        <v/>
      </c>
      <c r="AA122" s="24"/>
      <c r="AB122" s="24" t="str">
        <f t="shared" si="43"/>
        <v/>
      </c>
      <c r="AC122" s="24"/>
      <c r="AD122" s="24" t="str">
        <f t="shared" si="44"/>
        <v/>
      </c>
      <c r="AE122" s="24"/>
      <c r="AF122" s="24" t="str">
        <f t="shared" si="45"/>
        <v/>
      </c>
      <c r="AG122" s="24"/>
      <c r="AH122" s="24" t="str">
        <f t="shared" si="46"/>
        <v/>
      </c>
      <c r="AI122" s="24"/>
      <c r="AJ122" s="24" t="str">
        <f t="shared" si="47"/>
        <v/>
      </c>
      <c r="AK122" s="24"/>
      <c r="AL122" s="24" t="str">
        <f t="shared" si="48"/>
        <v/>
      </c>
      <c r="AM122" s="24"/>
      <c r="AN122" s="24" t="str">
        <f t="shared" si="49"/>
        <v/>
      </c>
      <c r="AO122" s="25"/>
      <c r="AP122"/>
      <c r="AQ122" s="21"/>
      <c r="AR122" s="21"/>
      <c r="AS122" s="21"/>
      <c r="AT122" s="21"/>
      <c r="AU122" s="26"/>
      <c r="AV122" s="26"/>
      <c r="AW122" s="27"/>
      <c r="AX122" s="21"/>
      <c r="AY122" s="21"/>
      <c r="AZ122" s="28"/>
      <c r="BA122" s="28"/>
      <c r="BB122"/>
      <c r="BC122" s="29"/>
    </row>
    <row r="123" spans="2:55" x14ac:dyDescent="0.3">
      <c r="B123" s="19"/>
      <c r="C123" s="20"/>
      <c r="D123" s="20"/>
      <c r="E123" s="60"/>
      <c r="F123" s="22"/>
      <c r="G123" s="22"/>
      <c r="H123" s="63"/>
      <c r="I123" s="63"/>
      <c r="J123" s="21" t="str">
        <f t="shared" si="25"/>
        <v/>
      </c>
      <c r="K123" s="22"/>
      <c r="L123" s="63"/>
      <c r="M123" s="63"/>
      <c r="N123" s="21" t="str">
        <f t="shared" si="26"/>
        <v/>
      </c>
      <c r="O123" s="23"/>
      <c r="P123" s="23"/>
      <c r="Q123" s="21" t="str">
        <f t="shared" si="27"/>
        <v/>
      </c>
      <c r="R123"/>
      <c r="S123" s="24"/>
      <c r="T123" s="24" t="str">
        <f t="shared" si="39"/>
        <v/>
      </c>
      <c r="U123" s="24"/>
      <c r="V123" s="24" t="str">
        <f t="shared" si="40"/>
        <v/>
      </c>
      <c r="W123" s="24"/>
      <c r="X123" s="24" t="str">
        <f t="shared" si="41"/>
        <v/>
      </c>
      <c r="Y123" s="24"/>
      <c r="Z123" s="24" t="str">
        <f t="shared" si="42"/>
        <v/>
      </c>
      <c r="AA123" s="24"/>
      <c r="AB123" s="24" t="str">
        <f t="shared" si="43"/>
        <v/>
      </c>
      <c r="AC123" s="24"/>
      <c r="AD123" s="24" t="str">
        <f t="shared" si="44"/>
        <v/>
      </c>
      <c r="AE123" s="24"/>
      <c r="AF123" s="24" t="str">
        <f t="shared" si="45"/>
        <v/>
      </c>
      <c r="AG123" s="24"/>
      <c r="AH123" s="24" t="str">
        <f t="shared" si="46"/>
        <v/>
      </c>
      <c r="AI123" s="24"/>
      <c r="AJ123" s="24" t="str">
        <f t="shared" si="47"/>
        <v/>
      </c>
      <c r="AK123" s="24"/>
      <c r="AL123" s="24" t="str">
        <f t="shared" si="48"/>
        <v/>
      </c>
      <c r="AM123" s="24"/>
      <c r="AN123" s="24" t="str">
        <f t="shared" si="49"/>
        <v/>
      </c>
      <c r="AO123" s="25"/>
      <c r="AP123"/>
      <c r="AQ123" s="21"/>
      <c r="AR123" s="21"/>
      <c r="AS123" s="21"/>
      <c r="AT123" s="21"/>
      <c r="AU123" s="26"/>
      <c r="AV123" s="26"/>
      <c r="AW123" s="27"/>
      <c r="AX123" s="21"/>
      <c r="AY123" s="21"/>
      <c r="AZ123" s="28"/>
      <c r="BA123" s="28"/>
      <c r="BB123"/>
      <c r="BC123" s="29"/>
    </row>
    <row r="124" spans="2:55" x14ac:dyDescent="0.3">
      <c r="B124" s="19"/>
      <c r="C124" s="20"/>
      <c r="D124" s="20"/>
      <c r="E124" s="60"/>
      <c r="F124" s="22"/>
      <c r="G124" s="22"/>
      <c r="H124" s="63"/>
      <c r="I124" s="63"/>
      <c r="J124" s="21" t="str">
        <f t="shared" si="25"/>
        <v/>
      </c>
      <c r="K124" s="22"/>
      <c r="L124" s="63"/>
      <c r="M124" s="63"/>
      <c r="N124" s="21" t="str">
        <f t="shared" si="26"/>
        <v/>
      </c>
      <c r="O124" s="23"/>
      <c r="P124" s="23"/>
      <c r="Q124" s="21" t="str">
        <f t="shared" si="27"/>
        <v/>
      </c>
      <c r="R124"/>
      <c r="S124" s="24"/>
      <c r="T124" s="24" t="str">
        <f t="shared" si="39"/>
        <v/>
      </c>
      <c r="U124" s="24"/>
      <c r="V124" s="24" t="str">
        <f t="shared" si="40"/>
        <v/>
      </c>
      <c r="W124" s="24"/>
      <c r="X124" s="24" t="str">
        <f t="shared" si="41"/>
        <v/>
      </c>
      <c r="Y124" s="24"/>
      <c r="Z124" s="24" t="str">
        <f t="shared" si="42"/>
        <v/>
      </c>
      <c r="AA124" s="24"/>
      <c r="AB124" s="24" t="str">
        <f t="shared" si="43"/>
        <v/>
      </c>
      <c r="AC124" s="24"/>
      <c r="AD124" s="24" t="str">
        <f t="shared" si="44"/>
        <v/>
      </c>
      <c r="AE124" s="24"/>
      <c r="AF124" s="24" t="str">
        <f t="shared" si="45"/>
        <v/>
      </c>
      <c r="AG124" s="24"/>
      <c r="AH124" s="24" t="str">
        <f t="shared" si="46"/>
        <v/>
      </c>
      <c r="AI124" s="24"/>
      <c r="AJ124" s="24" t="str">
        <f t="shared" si="47"/>
        <v/>
      </c>
      <c r="AK124" s="24"/>
      <c r="AL124" s="24" t="str">
        <f t="shared" si="48"/>
        <v/>
      </c>
      <c r="AM124" s="24"/>
      <c r="AN124" s="24" t="str">
        <f t="shared" si="49"/>
        <v/>
      </c>
      <c r="AO124" s="25"/>
      <c r="AP124"/>
      <c r="AQ124" s="21"/>
      <c r="AR124" s="21"/>
      <c r="AS124" s="21"/>
      <c r="AT124" s="21"/>
      <c r="AU124" s="26"/>
      <c r="AV124" s="26"/>
      <c r="AW124" s="27"/>
      <c r="AX124" s="21"/>
      <c r="AY124" s="21"/>
      <c r="AZ124" s="28"/>
      <c r="BA124" s="28"/>
      <c r="BB124"/>
      <c r="BC124" s="29"/>
    </row>
    <row r="125" spans="2:55" x14ac:dyDescent="0.3">
      <c r="B125" s="19"/>
      <c r="C125" s="20"/>
      <c r="D125" s="20"/>
      <c r="E125" s="60"/>
      <c r="F125" s="22"/>
      <c r="G125" s="22"/>
      <c r="H125" s="63"/>
      <c r="I125" s="63"/>
      <c r="J125" s="21" t="str">
        <f t="shared" si="25"/>
        <v/>
      </c>
      <c r="K125" s="22"/>
      <c r="L125" s="63"/>
      <c r="M125" s="63"/>
      <c r="N125" s="21" t="str">
        <f t="shared" si="26"/>
        <v/>
      </c>
      <c r="O125" s="23"/>
      <c r="P125" s="23"/>
      <c r="Q125" s="21" t="str">
        <f t="shared" si="27"/>
        <v/>
      </c>
      <c r="R125"/>
      <c r="S125" s="24"/>
      <c r="T125" s="24" t="str">
        <f t="shared" si="39"/>
        <v/>
      </c>
      <c r="U125" s="24"/>
      <c r="V125" s="24" t="str">
        <f t="shared" si="40"/>
        <v/>
      </c>
      <c r="W125" s="24"/>
      <c r="X125" s="24" t="str">
        <f t="shared" si="41"/>
        <v/>
      </c>
      <c r="Y125" s="24"/>
      <c r="Z125" s="24" t="str">
        <f t="shared" si="42"/>
        <v/>
      </c>
      <c r="AA125" s="24"/>
      <c r="AB125" s="24" t="str">
        <f t="shared" si="43"/>
        <v/>
      </c>
      <c r="AC125" s="24"/>
      <c r="AD125" s="24" t="str">
        <f t="shared" si="44"/>
        <v/>
      </c>
      <c r="AE125" s="24"/>
      <c r="AF125" s="24" t="str">
        <f t="shared" si="45"/>
        <v/>
      </c>
      <c r="AG125" s="24"/>
      <c r="AH125" s="24" t="str">
        <f t="shared" si="46"/>
        <v/>
      </c>
      <c r="AI125" s="24"/>
      <c r="AJ125" s="24" t="str">
        <f t="shared" si="47"/>
        <v/>
      </c>
      <c r="AK125" s="24"/>
      <c r="AL125" s="24" t="str">
        <f t="shared" si="48"/>
        <v/>
      </c>
      <c r="AM125" s="24"/>
      <c r="AN125" s="24" t="str">
        <f t="shared" si="49"/>
        <v/>
      </c>
      <c r="AO125" s="25"/>
      <c r="AP125"/>
      <c r="AQ125" s="21"/>
      <c r="AR125" s="21"/>
      <c r="AS125" s="21"/>
      <c r="AT125" s="21"/>
      <c r="AU125" s="26"/>
      <c r="AV125" s="26"/>
      <c r="AW125" s="27"/>
      <c r="AX125" s="21"/>
      <c r="AY125" s="21"/>
      <c r="AZ125" s="28"/>
      <c r="BA125" s="28"/>
      <c r="BB125"/>
      <c r="BC125" s="29"/>
    </row>
    <row r="126" spans="2:55" x14ac:dyDescent="0.3">
      <c r="B126" s="19"/>
      <c r="C126" s="20"/>
      <c r="D126" s="20"/>
      <c r="E126" s="60"/>
      <c r="F126" s="22"/>
      <c r="G126" s="22"/>
      <c r="H126" s="63"/>
      <c r="I126" s="63"/>
      <c r="J126" s="21" t="str">
        <f t="shared" si="25"/>
        <v/>
      </c>
      <c r="K126" s="22"/>
      <c r="L126" s="63"/>
      <c r="M126" s="63"/>
      <c r="N126" s="21" t="str">
        <f t="shared" si="26"/>
        <v/>
      </c>
      <c r="O126" s="23"/>
      <c r="P126" s="23"/>
      <c r="Q126" s="21" t="str">
        <f t="shared" si="27"/>
        <v/>
      </c>
      <c r="R126"/>
      <c r="S126" s="24"/>
      <c r="T126" s="24" t="str">
        <f t="shared" si="39"/>
        <v/>
      </c>
      <c r="U126" s="24"/>
      <c r="V126" s="24" t="str">
        <f t="shared" si="40"/>
        <v/>
      </c>
      <c r="W126" s="24"/>
      <c r="X126" s="24" t="str">
        <f t="shared" si="41"/>
        <v/>
      </c>
      <c r="Y126" s="24"/>
      <c r="Z126" s="24" t="str">
        <f t="shared" si="42"/>
        <v/>
      </c>
      <c r="AA126" s="24"/>
      <c r="AB126" s="24" t="str">
        <f t="shared" si="43"/>
        <v/>
      </c>
      <c r="AC126" s="24"/>
      <c r="AD126" s="24" t="str">
        <f t="shared" si="44"/>
        <v/>
      </c>
      <c r="AE126" s="24"/>
      <c r="AF126" s="24" t="str">
        <f t="shared" si="45"/>
        <v/>
      </c>
      <c r="AG126" s="24"/>
      <c r="AH126" s="24" t="str">
        <f t="shared" si="46"/>
        <v/>
      </c>
      <c r="AI126" s="24"/>
      <c r="AJ126" s="24" t="str">
        <f t="shared" si="47"/>
        <v/>
      </c>
      <c r="AK126" s="24"/>
      <c r="AL126" s="24" t="str">
        <f t="shared" si="48"/>
        <v/>
      </c>
      <c r="AM126" s="24"/>
      <c r="AN126" s="24" t="str">
        <f t="shared" si="49"/>
        <v/>
      </c>
      <c r="AO126" s="25"/>
      <c r="AP126"/>
      <c r="AQ126" s="21"/>
      <c r="AR126" s="21"/>
      <c r="AS126" s="21"/>
      <c r="AT126" s="21"/>
      <c r="AU126" s="26"/>
      <c r="AV126" s="26"/>
      <c r="AW126" s="27"/>
      <c r="AX126" s="21"/>
      <c r="AY126" s="21"/>
      <c r="AZ126" s="28"/>
      <c r="BA126" s="28"/>
      <c r="BB126"/>
      <c r="BC126" s="29"/>
    </row>
    <row r="127" spans="2:55" x14ac:dyDescent="0.3">
      <c r="B127" s="19"/>
      <c r="C127" s="20"/>
      <c r="D127" s="20"/>
      <c r="E127" s="60"/>
      <c r="F127" s="22"/>
      <c r="G127" s="22"/>
      <c r="H127" s="63"/>
      <c r="I127" s="63"/>
      <c r="J127" s="21" t="str">
        <f t="shared" si="25"/>
        <v/>
      </c>
      <c r="K127" s="22"/>
      <c r="L127" s="63"/>
      <c r="M127" s="63"/>
      <c r="N127" s="21" t="str">
        <f t="shared" si="26"/>
        <v/>
      </c>
      <c r="O127" s="23"/>
      <c r="P127" s="23"/>
      <c r="Q127" s="21" t="str">
        <f t="shared" si="27"/>
        <v/>
      </c>
      <c r="R127"/>
      <c r="S127" s="24"/>
      <c r="T127" s="24" t="str">
        <f t="shared" si="39"/>
        <v/>
      </c>
      <c r="U127" s="24"/>
      <c r="V127" s="24" t="str">
        <f t="shared" si="40"/>
        <v/>
      </c>
      <c r="W127" s="24"/>
      <c r="X127" s="24" t="str">
        <f t="shared" si="41"/>
        <v/>
      </c>
      <c r="Y127" s="24"/>
      <c r="Z127" s="24" t="str">
        <f t="shared" si="42"/>
        <v/>
      </c>
      <c r="AA127" s="24"/>
      <c r="AB127" s="24" t="str">
        <f t="shared" si="43"/>
        <v/>
      </c>
      <c r="AC127" s="24"/>
      <c r="AD127" s="24" t="str">
        <f t="shared" si="44"/>
        <v/>
      </c>
      <c r="AE127" s="24"/>
      <c r="AF127" s="24" t="str">
        <f t="shared" si="45"/>
        <v/>
      </c>
      <c r="AG127" s="24"/>
      <c r="AH127" s="24" t="str">
        <f t="shared" si="46"/>
        <v/>
      </c>
      <c r="AI127" s="24"/>
      <c r="AJ127" s="24" t="str">
        <f t="shared" si="47"/>
        <v/>
      </c>
      <c r="AK127" s="24"/>
      <c r="AL127" s="24" t="str">
        <f t="shared" si="48"/>
        <v/>
      </c>
      <c r="AM127" s="24"/>
      <c r="AN127" s="24" t="str">
        <f t="shared" si="49"/>
        <v/>
      </c>
      <c r="AO127" s="25"/>
      <c r="AP127"/>
      <c r="AQ127" s="21"/>
      <c r="AR127" s="21"/>
      <c r="AS127" s="21"/>
      <c r="AT127" s="21"/>
      <c r="AU127" s="26"/>
      <c r="AV127" s="26"/>
      <c r="AW127" s="27"/>
      <c r="AX127" s="21"/>
      <c r="AY127" s="21"/>
      <c r="AZ127" s="28"/>
      <c r="BA127" s="28"/>
      <c r="BB127"/>
      <c r="BC127" s="29"/>
    </row>
    <row r="128" spans="2:55" x14ac:dyDescent="0.3">
      <c r="B128" s="19"/>
      <c r="C128" s="20"/>
      <c r="D128" s="20"/>
      <c r="E128" s="60"/>
      <c r="F128" s="22"/>
      <c r="G128" s="22"/>
      <c r="H128" s="63"/>
      <c r="I128" s="63"/>
      <c r="J128" s="21" t="str">
        <f t="shared" si="25"/>
        <v/>
      </c>
      <c r="K128" s="22"/>
      <c r="L128" s="63"/>
      <c r="M128" s="63"/>
      <c r="N128" s="21" t="str">
        <f t="shared" si="26"/>
        <v/>
      </c>
      <c r="O128" s="23"/>
      <c r="P128" s="23"/>
      <c r="Q128" s="21" t="str">
        <f t="shared" si="27"/>
        <v/>
      </c>
      <c r="R128"/>
      <c r="S128" s="24"/>
      <c r="T128" s="24" t="str">
        <f t="shared" si="39"/>
        <v/>
      </c>
      <c r="U128" s="24"/>
      <c r="V128" s="24" t="str">
        <f t="shared" si="40"/>
        <v/>
      </c>
      <c r="W128" s="24"/>
      <c r="X128" s="24" t="str">
        <f t="shared" si="41"/>
        <v/>
      </c>
      <c r="Y128" s="24"/>
      <c r="Z128" s="24" t="str">
        <f t="shared" si="42"/>
        <v/>
      </c>
      <c r="AA128" s="24"/>
      <c r="AB128" s="24" t="str">
        <f t="shared" si="43"/>
        <v/>
      </c>
      <c r="AC128" s="24"/>
      <c r="AD128" s="24" t="str">
        <f t="shared" si="44"/>
        <v/>
      </c>
      <c r="AE128" s="24"/>
      <c r="AF128" s="24" t="str">
        <f t="shared" si="45"/>
        <v/>
      </c>
      <c r="AG128" s="24"/>
      <c r="AH128" s="24" t="str">
        <f t="shared" si="46"/>
        <v/>
      </c>
      <c r="AI128" s="24"/>
      <c r="AJ128" s="24" t="str">
        <f t="shared" si="47"/>
        <v/>
      </c>
      <c r="AK128" s="24"/>
      <c r="AL128" s="24" t="str">
        <f t="shared" si="48"/>
        <v/>
      </c>
      <c r="AM128" s="24"/>
      <c r="AN128" s="24" t="str">
        <f t="shared" si="49"/>
        <v/>
      </c>
      <c r="AO128" s="25"/>
      <c r="AP128"/>
      <c r="AQ128" s="21"/>
      <c r="AR128" s="21"/>
      <c r="AS128" s="21"/>
      <c r="AT128" s="21"/>
      <c r="AU128" s="26"/>
      <c r="AV128" s="26"/>
      <c r="AW128" s="27"/>
      <c r="AX128" s="21"/>
      <c r="AY128" s="21"/>
      <c r="AZ128" s="28"/>
      <c r="BA128" s="28"/>
      <c r="BB128"/>
      <c r="BC128" s="29"/>
    </row>
    <row r="129" spans="2:55" x14ac:dyDescent="0.3">
      <c r="B129" s="19"/>
      <c r="C129" s="20"/>
      <c r="D129" s="20"/>
      <c r="E129" s="60"/>
      <c r="F129" s="22"/>
      <c r="G129" s="22"/>
      <c r="H129" s="63"/>
      <c r="I129" s="63"/>
      <c r="J129" s="21" t="str">
        <f t="shared" si="25"/>
        <v/>
      </c>
      <c r="K129" s="22"/>
      <c r="L129" s="63"/>
      <c r="M129" s="63"/>
      <c r="N129" s="21" t="str">
        <f t="shared" si="26"/>
        <v/>
      </c>
      <c r="O129" s="23"/>
      <c r="P129" s="23"/>
      <c r="Q129" s="21" t="str">
        <f t="shared" si="27"/>
        <v/>
      </c>
      <c r="R129"/>
      <c r="S129" s="24"/>
      <c r="T129" s="24" t="str">
        <f t="shared" si="39"/>
        <v/>
      </c>
      <c r="U129" s="24"/>
      <c r="V129" s="24" t="str">
        <f t="shared" si="40"/>
        <v/>
      </c>
      <c r="W129" s="24"/>
      <c r="X129" s="24" t="str">
        <f t="shared" si="41"/>
        <v/>
      </c>
      <c r="Y129" s="24"/>
      <c r="Z129" s="24" t="str">
        <f t="shared" si="42"/>
        <v/>
      </c>
      <c r="AA129" s="24"/>
      <c r="AB129" s="24" t="str">
        <f t="shared" si="43"/>
        <v/>
      </c>
      <c r="AC129" s="24"/>
      <c r="AD129" s="24" t="str">
        <f t="shared" si="44"/>
        <v/>
      </c>
      <c r="AE129" s="24"/>
      <c r="AF129" s="24" t="str">
        <f t="shared" si="45"/>
        <v/>
      </c>
      <c r="AG129" s="24"/>
      <c r="AH129" s="24" t="str">
        <f t="shared" si="46"/>
        <v/>
      </c>
      <c r="AI129" s="24"/>
      <c r="AJ129" s="24" t="str">
        <f t="shared" si="47"/>
        <v/>
      </c>
      <c r="AK129" s="24"/>
      <c r="AL129" s="24" t="str">
        <f t="shared" si="48"/>
        <v/>
      </c>
      <c r="AM129" s="24"/>
      <c r="AN129" s="24" t="str">
        <f t="shared" si="49"/>
        <v/>
      </c>
      <c r="AO129" s="25"/>
      <c r="AP129"/>
      <c r="AQ129" s="21"/>
      <c r="AR129" s="21"/>
      <c r="AS129" s="21"/>
      <c r="AT129" s="21"/>
      <c r="AU129" s="26"/>
      <c r="AV129" s="26"/>
      <c r="AW129" s="27"/>
      <c r="AX129" s="21"/>
      <c r="AY129" s="21"/>
      <c r="AZ129" s="28"/>
      <c r="BA129" s="28"/>
      <c r="BB129"/>
      <c r="BC129" s="29"/>
    </row>
    <row r="130" spans="2:55" x14ac:dyDescent="0.3">
      <c r="B130" s="19"/>
      <c r="C130" s="20"/>
      <c r="D130" s="20"/>
      <c r="E130" s="60"/>
      <c r="F130" s="22"/>
      <c r="G130" s="22"/>
      <c r="H130" s="63"/>
      <c r="I130" s="63"/>
      <c r="J130" s="21" t="str">
        <f t="shared" si="25"/>
        <v/>
      </c>
      <c r="K130" s="22"/>
      <c r="L130" s="63"/>
      <c r="M130" s="63"/>
      <c r="N130" s="21" t="str">
        <f t="shared" si="26"/>
        <v/>
      </c>
      <c r="O130" s="23"/>
      <c r="P130" s="23"/>
      <c r="Q130" s="21" t="str">
        <f t="shared" si="27"/>
        <v/>
      </c>
      <c r="R130"/>
      <c r="S130" s="24"/>
      <c r="T130" s="24" t="str">
        <f t="shared" si="39"/>
        <v/>
      </c>
      <c r="U130" s="24"/>
      <c r="V130" s="24" t="str">
        <f t="shared" si="40"/>
        <v/>
      </c>
      <c r="W130" s="24"/>
      <c r="X130" s="24" t="str">
        <f t="shared" si="41"/>
        <v/>
      </c>
      <c r="Y130" s="24"/>
      <c r="Z130" s="24" t="str">
        <f t="shared" si="42"/>
        <v/>
      </c>
      <c r="AA130" s="24"/>
      <c r="AB130" s="24" t="str">
        <f t="shared" si="43"/>
        <v/>
      </c>
      <c r="AC130" s="24"/>
      <c r="AD130" s="24" t="str">
        <f t="shared" si="44"/>
        <v/>
      </c>
      <c r="AE130" s="24"/>
      <c r="AF130" s="24" t="str">
        <f t="shared" si="45"/>
        <v/>
      </c>
      <c r="AG130" s="24"/>
      <c r="AH130" s="24" t="str">
        <f t="shared" si="46"/>
        <v/>
      </c>
      <c r="AI130" s="24"/>
      <c r="AJ130" s="24" t="str">
        <f t="shared" si="47"/>
        <v/>
      </c>
      <c r="AK130" s="24"/>
      <c r="AL130" s="24" t="str">
        <f t="shared" si="48"/>
        <v/>
      </c>
      <c r="AM130" s="24"/>
      <c r="AN130" s="24" t="str">
        <f t="shared" si="49"/>
        <v/>
      </c>
      <c r="AO130" s="25"/>
      <c r="AP130"/>
      <c r="AQ130" s="21"/>
      <c r="AR130" s="21"/>
      <c r="AS130" s="21"/>
      <c r="AT130" s="21"/>
      <c r="AU130" s="26"/>
      <c r="AV130" s="26"/>
      <c r="AW130" s="27"/>
      <c r="AX130" s="21"/>
      <c r="AY130" s="21"/>
      <c r="AZ130" s="28"/>
      <c r="BA130" s="28"/>
      <c r="BB130"/>
      <c r="BC130" s="29"/>
    </row>
    <row r="131" spans="2:55" x14ac:dyDescent="0.3">
      <c r="B131" s="19"/>
      <c r="C131" s="20"/>
      <c r="D131" s="20"/>
      <c r="E131" s="60"/>
      <c r="F131" s="22"/>
      <c r="G131" s="22"/>
      <c r="H131" s="63"/>
      <c r="I131" s="63"/>
      <c r="J131" s="21" t="str">
        <f t="shared" si="25"/>
        <v/>
      </c>
      <c r="K131" s="22"/>
      <c r="L131" s="63"/>
      <c r="M131" s="63"/>
      <c r="N131" s="21" t="str">
        <f t="shared" si="26"/>
        <v/>
      </c>
      <c r="O131" s="23"/>
      <c r="P131" s="23"/>
      <c r="Q131" s="21" t="str">
        <f t="shared" si="27"/>
        <v/>
      </c>
      <c r="R131"/>
      <c r="S131" s="24"/>
      <c r="T131" s="24" t="str">
        <f t="shared" si="39"/>
        <v/>
      </c>
      <c r="U131" s="24"/>
      <c r="V131" s="24" t="str">
        <f t="shared" si="40"/>
        <v/>
      </c>
      <c r="W131" s="24"/>
      <c r="X131" s="24" t="str">
        <f t="shared" si="41"/>
        <v/>
      </c>
      <c r="Y131" s="24"/>
      <c r="Z131" s="24" t="str">
        <f t="shared" si="42"/>
        <v/>
      </c>
      <c r="AA131" s="24"/>
      <c r="AB131" s="24" t="str">
        <f t="shared" si="43"/>
        <v/>
      </c>
      <c r="AC131" s="24"/>
      <c r="AD131" s="24" t="str">
        <f t="shared" si="44"/>
        <v/>
      </c>
      <c r="AE131" s="24"/>
      <c r="AF131" s="24" t="str">
        <f t="shared" si="45"/>
        <v/>
      </c>
      <c r="AG131" s="24"/>
      <c r="AH131" s="24" t="str">
        <f t="shared" si="46"/>
        <v/>
      </c>
      <c r="AI131" s="24"/>
      <c r="AJ131" s="24" t="str">
        <f t="shared" si="47"/>
        <v/>
      </c>
      <c r="AK131" s="24"/>
      <c r="AL131" s="24" t="str">
        <f t="shared" si="48"/>
        <v/>
      </c>
      <c r="AM131" s="24"/>
      <c r="AN131" s="24" t="str">
        <f t="shared" si="49"/>
        <v/>
      </c>
      <c r="AO131" s="25"/>
      <c r="AP131"/>
      <c r="AQ131" s="21"/>
      <c r="AR131" s="21"/>
      <c r="AS131" s="21"/>
      <c r="AT131" s="21"/>
      <c r="AU131" s="26"/>
      <c r="AV131" s="26"/>
      <c r="AW131" s="27"/>
      <c r="AX131" s="21"/>
      <c r="AY131" s="21"/>
      <c r="AZ131" s="28"/>
      <c r="BA131" s="28"/>
      <c r="BB131"/>
      <c r="BC131" s="29"/>
    </row>
    <row r="132" spans="2:55" x14ac:dyDescent="0.3">
      <c r="B132" s="19"/>
      <c r="C132" s="20"/>
      <c r="D132" s="20"/>
      <c r="E132" s="60"/>
      <c r="F132" s="22"/>
      <c r="G132" s="22"/>
      <c r="H132" s="63"/>
      <c r="I132" s="63"/>
      <c r="J132" s="21" t="str">
        <f t="shared" si="25"/>
        <v/>
      </c>
      <c r="K132" s="22"/>
      <c r="L132" s="63"/>
      <c r="M132" s="63"/>
      <c r="N132" s="21" t="str">
        <f t="shared" si="26"/>
        <v/>
      </c>
      <c r="O132" s="23"/>
      <c r="P132" s="23"/>
      <c r="Q132" s="21" t="str">
        <f t="shared" si="27"/>
        <v/>
      </c>
      <c r="R132"/>
      <c r="S132" s="24"/>
      <c r="T132" s="24" t="str">
        <f t="shared" si="39"/>
        <v/>
      </c>
      <c r="U132" s="24"/>
      <c r="V132" s="24" t="str">
        <f t="shared" si="40"/>
        <v/>
      </c>
      <c r="W132" s="24"/>
      <c r="X132" s="24" t="str">
        <f t="shared" si="41"/>
        <v/>
      </c>
      <c r="Y132" s="24"/>
      <c r="Z132" s="24" t="str">
        <f t="shared" si="42"/>
        <v/>
      </c>
      <c r="AA132" s="24"/>
      <c r="AB132" s="24" t="str">
        <f t="shared" si="43"/>
        <v/>
      </c>
      <c r="AC132" s="24"/>
      <c r="AD132" s="24" t="str">
        <f t="shared" si="44"/>
        <v/>
      </c>
      <c r="AE132" s="24"/>
      <c r="AF132" s="24" t="str">
        <f t="shared" si="45"/>
        <v/>
      </c>
      <c r="AG132" s="24"/>
      <c r="AH132" s="24" t="str">
        <f t="shared" si="46"/>
        <v/>
      </c>
      <c r="AI132" s="24"/>
      <c r="AJ132" s="24" t="str">
        <f t="shared" si="47"/>
        <v/>
      </c>
      <c r="AK132" s="24"/>
      <c r="AL132" s="24" t="str">
        <f t="shared" si="48"/>
        <v/>
      </c>
      <c r="AM132" s="24"/>
      <c r="AN132" s="24" t="str">
        <f t="shared" si="49"/>
        <v/>
      </c>
      <c r="AO132" s="25"/>
      <c r="AP132"/>
      <c r="AQ132" s="21"/>
      <c r="AR132" s="21"/>
      <c r="AS132" s="21"/>
      <c r="AT132" s="21"/>
      <c r="AU132" s="26"/>
      <c r="AV132" s="26"/>
      <c r="AW132" s="27"/>
      <c r="AX132" s="21"/>
      <c r="AY132" s="21"/>
      <c r="AZ132" s="28"/>
      <c r="BA132" s="28"/>
      <c r="BB132"/>
      <c r="BC132" s="29"/>
    </row>
    <row r="133" spans="2:55" x14ac:dyDescent="0.3">
      <c r="B133" s="19"/>
      <c r="C133" s="20"/>
      <c r="D133" s="20"/>
      <c r="E133" s="60"/>
      <c r="F133" s="22"/>
      <c r="G133" s="22"/>
      <c r="H133" s="63"/>
      <c r="I133" s="63"/>
      <c r="J133" s="21" t="str">
        <f t="shared" si="25"/>
        <v/>
      </c>
      <c r="K133" s="22"/>
      <c r="L133" s="63"/>
      <c r="M133" s="63"/>
      <c r="N133" s="21" t="str">
        <f t="shared" si="26"/>
        <v/>
      </c>
      <c r="O133" s="23"/>
      <c r="P133" s="23"/>
      <c r="Q133" s="21" t="str">
        <f t="shared" si="27"/>
        <v/>
      </c>
      <c r="R133"/>
      <c r="S133" s="24"/>
      <c r="T133" s="24" t="str">
        <f t="shared" si="39"/>
        <v/>
      </c>
      <c r="U133" s="24"/>
      <c r="V133" s="24" t="str">
        <f t="shared" si="40"/>
        <v/>
      </c>
      <c r="W133" s="24"/>
      <c r="X133" s="24" t="str">
        <f t="shared" si="41"/>
        <v/>
      </c>
      <c r="Y133" s="24"/>
      <c r="Z133" s="24" t="str">
        <f t="shared" si="42"/>
        <v/>
      </c>
      <c r="AA133" s="24"/>
      <c r="AB133" s="24" t="str">
        <f t="shared" si="43"/>
        <v/>
      </c>
      <c r="AC133" s="24"/>
      <c r="AD133" s="24" t="str">
        <f t="shared" si="44"/>
        <v/>
      </c>
      <c r="AE133" s="24"/>
      <c r="AF133" s="24" t="str">
        <f t="shared" si="45"/>
        <v/>
      </c>
      <c r="AG133" s="24"/>
      <c r="AH133" s="24" t="str">
        <f t="shared" si="46"/>
        <v/>
      </c>
      <c r="AI133" s="24"/>
      <c r="AJ133" s="24" t="str">
        <f t="shared" si="47"/>
        <v/>
      </c>
      <c r="AK133" s="24"/>
      <c r="AL133" s="24" t="str">
        <f t="shared" si="48"/>
        <v/>
      </c>
      <c r="AM133" s="24"/>
      <c r="AN133" s="24" t="str">
        <f t="shared" si="49"/>
        <v/>
      </c>
      <c r="AO133" s="25"/>
      <c r="AP133"/>
      <c r="AQ133" s="21"/>
      <c r="AR133" s="21"/>
      <c r="AS133" s="21"/>
      <c r="AT133" s="21"/>
      <c r="AU133" s="26"/>
      <c r="AV133" s="26"/>
      <c r="AW133" s="27"/>
      <c r="AX133" s="21"/>
      <c r="AY133" s="21"/>
      <c r="AZ133" s="28"/>
      <c r="BA133" s="28"/>
      <c r="BB133"/>
      <c r="BC133" s="29"/>
    </row>
    <row r="134" spans="2:55" x14ac:dyDescent="0.3">
      <c r="B134" s="19"/>
      <c r="C134" s="20"/>
      <c r="D134" s="20"/>
      <c r="E134" s="60"/>
      <c r="F134" s="22"/>
      <c r="G134" s="22"/>
      <c r="H134" s="63"/>
      <c r="I134" s="63"/>
      <c r="J134" s="21" t="str">
        <f t="shared" si="25"/>
        <v/>
      </c>
      <c r="K134" s="22"/>
      <c r="L134" s="63"/>
      <c r="M134" s="63"/>
      <c r="N134" s="21" t="str">
        <f t="shared" si="26"/>
        <v/>
      </c>
      <c r="O134" s="23"/>
      <c r="P134" s="23"/>
      <c r="Q134" s="21" t="str">
        <f t="shared" si="27"/>
        <v/>
      </c>
      <c r="R134"/>
      <c r="S134" s="24"/>
      <c r="T134" s="24" t="str">
        <f t="shared" si="39"/>
        <v/>
      </c>
      <c r="U134" s="24"/>
      <c r="V134" s="24" t="str">
        <f t="shared" si="40"/>
        <v/>
      </c>
      <c r="W134" s="24"/>
      <c r="X134" s="24" t="str">
        <f t="shared" si="41"/>
        <v/>
      </c>
      <c r="Y134" s="24"/>
      <c r="Z134" s="24" t="str">
        <f t="shared" si="42"/>
        <v/>
      </c>
      <c r="AA134" s="24"/>
      <c r="AB134" s="24" t="str">
        <f t="shared" si="43"/>
        <v/>
      </c>
      <c r="AC134" s="24"/>
      <c r="AD134" s="24" t="str">
        <f t="shared" si="44"/>
        <v/>
      </c>
      <c r="AE134" s="24"/>
      <c r="AF134" s="24" t="str">
        <f t="shared" si="45"/>
        <v/>
      </c>
      <c r="AG134" s="24"/>
      <c r="AH134" s="24" t="str">
        <f t="shared" si="46"/>
        <v/>
      </c>
      <c r="AI134" s="24"/>
      <c r="AJ134" s="24" t="str">
        <f t="shared" si="47"/>
        <v/>
      </c>
      <c r="AK134" s="24"/>
      <c r="AL134" s="24" t="str">
        <f t="shared" si="48"/>
        <v/>
      </c>
      <c r="AM134" s="24"/>
      <c r="AN134" s="24" t="str">
        <f t="shared" si="49"/>
        <v/>
      </c>
      <c r="AO134" s="25"/>
      <c r="AP134"/>
      <c r="AQ134" s="21"/>
      <c r="AR134" s="21"/>
      <c r="AS134" s="21"/>
      <c r="AT134" s="21"/>
      <c r="AU134" s="26"/>
      <c r="AV134" s="26"/>
      <c r="AW134" s="27"/>
      <c r="AX134" s="21"/>
      <c r="AY134" s="21"/>
      <c r="AZ134" s="28"/>
      <c r="BA134" s="28"/>
      <c r="BB134"/>
      <c r="BC134" s="29"/>
    </row>
    <row r="135" spans="2:55" x14ac:dyDescent="0.3">
      <c r="B135" s="19"/>
      <c r="C135" s="20"/>
      <c r="D135" s="20"/>
      <c r="E135" s="60"/>
      <c r="F135" s="22"/>
      <c r="G135" s="22"/>
      <c r="H135" s="63"/>
      <c r="I135" s="63"/>
      <c r="J135" s="21" t="str">
        <f t="shared" si="25"/>
        <v/>
      </c>
      <c r="K135" s="22"/>
      <c r="L135" s="63"/>
      <c r="M135" s="63"/>
      <c r="N135" s="21" t="str">
        <f t="shared" si="26"/>
        <v/>
      </c>
      <c r="O135" s="23"/>
      <c r="P135" s="23"/>
      <c r="Q135" s="21" t="str">
        <f t="shared" si="27"/>
        <v/>
      </c>
      <c r="R135"/>
      <c r="S135" s="24"/>
      <c r="T135" s="24" t="str">
        <f t="shared" si="39"/>
        <v/>
      </c>
      <c r="U135" s="24"/>
      <c r="V135" s="24" t="str">
        <f t="shared" si="40"/>
        <v/>
      </c>
      <c r="W135" s="24"/>
      <c r="X135" s="24" t="str">
        <f t="shared" si="41"/>
        <v/>
      </c>
      <c r="Y135" s="24"/>
      <c r="Z135" s="24" t="str">
        <f t="shared" si="42"/>
        <v/>
      </c>
      <c r="AA135" s="24"/>
      <c r="AB135" s="24" t="str">
        <f t="shared" si="43"/>
        <v/>
      </c>
      <c r="AC135" s="24"/>
      <c r="AD135" s="24" t="str">
        <f t="shared" si="44"/>
        <v/>
      </c>
      <c r="AE135" s="24"/>
      <c r="AF135" s="24" t="str">
        <f t="shared" si="45"/>
        <v/>
      </c>
      <c r="AG135" s="24"/>
      <c r="AH135" s="24" t="str">
        <f t="shared" si="46"/>
        <v/>
      </c>
      <c r="AI135" s="24"/>
      <c r="AJ135" s="24" t="str">
        <f t="shared" si="47"/>
        <v/>
      </c>
      <c r="AK135" s="24"/>
      <c r="AL135" s="24" t="str">
        <f t="shared" si="48"/>
        <v/>
      </c>
      <c r="AM135" s="24"/>
      <c r="AN135" s="24" t="str">
        <f t="shared" si="49"/>
        <v/>
      </c>
      <c r="AO135" s="25"/>
      <c r="AP135"/>
      <c r="AQ135" s="21"/>
      <c r="AR135" s="21"/>
      <c r="AS135" s="21"/>
      <c r="AT135" s="21"/>
      <c r="AU135" s="26"/>
      <c r="AV135" s="26"/>
      <c r="AW135" s="27"/>
      <c r="AX135" s="21"/>
      <c r="AY135" s="21"/>
      <c r="AZ135" s="28"/>
      <c r="BA135" s="28"/>
      <c r="BB135"/>
      <c r="BC135" s="29"/>
    </row>
    <row r="136" spans="2:55" x14ac:dyDescent="0.3">
      <c r="B136" s="19"/>
      <c r="C136" s="20"/>
      <c r="D136" s="20"/>
      <c r="E136" s="60"/>
      <c r="F136" s="22"/>
      <c r="G136" s="22"/>
      <c r="H136" s="63"/>
      <c r="I136" s="63"/>
      <c r="J136" s="21" t="str">
        <f t="shared" si="25"/>
        <v/>
      </c>
      <c r="K136" s="22"/>
      <c r="L136" s="63"/>
      <c r="M136" s="63"/>
      <c r="N136" s="21" t="str">
        <f t="shared" si="26"/>
        <v/>
      </c>
      <c r="O136" s="23"/>
      <c r="P136" s="23"/>
      <c r="Q136" s="21" t="str">
        <f t="shared" si="27"/>
        <v/>
      </c>
      <c r="R136"/>
      <c r="S136" s="24"/>
      <c r="T136" s="24" t="str">
        <f t="shared" si="39"/>
        <v/>
      </c>
      <c r="U136" s="24"/>
      <c r="V136" s="24" t="str">
        <f t="shared" si="40"/>
        <v/>
      </c>
      <c r="W136" s="24"/>
      <c r="X136" s="24" t="str">
        <f t="shared" si="41"/>
        <v/>
      </c>
      <c r="Y136" s="24"/>
      <c r="Z136" s="24" t="str">
        <f t="shared" si="42"/>
        <v/>
      </c>
      <c r="AA136" s="24"/>
      <c r="AB136" s="24" t="str">
        <f t="shared" si="43"/>
        <v/>
      </c>
      <c r="AC136" s="24"/>
      <c r="AD136" s="24" t="str">
        <f t="shared" si="44"/>
        <v/>
      </c>
      <c r="AE136" s="24"/>
      <c r="AF136" s="24" t="str">
        <f t="shared" si="45"/>
        <v/>
      </c>
      <c r="AG136" s="24"/>
      <c r="AH136" s="24" t="str">
        <f t="shared" si="46"/>
        <v/>
      </c>
      <c r="AI136" s="24"/>
      <c r="AJ136" s="24" t="str">
        <f t="shared" si="47"/>
        <v/>
      </c>
      <c r="AK136" s="24"/>
      <c r="AL136" s="24" t="str">
        <f t="shared" si="48"/>
        <v/>
      </c>
      <c r="AM136" s="24"/>
      <c r="AN136" s="24" t="str">
        <f t="shared" si="49"/>
        <v/>
      </c>
      <c r="AO136" s="25"/>
      <c r="AP136"/>
      <c r="AQ136" s="21"/>
      <c r="AR136" s="21"/>
      <c r="AS136" s="21"/>
      <c r="AT136" s="21"/>
      <c r="AU136" s="26"/>
      <c r="AV136" s="26"/>
      <c r="AW136" s="27"/>
      <c r="AX136" s="21"/>
      <c r="AY136" s="21"/>
      <c r="AZ136" s="28"/>
      <c r="BA136" s="28"/>
      <c r="BB136"/>
      <c r="BC136" s="29"/>
    </row>
    <row r="137" spans="2:55" x14ac:dyDescent="0.3">
      <c r="B137" s="19"/>
      <c r="C137" s="20"/>
      <c r="D137" s="20"/>
      <c r="E137" s="60"/>
      <c r="F137" s="22"/>
      <c r="G137" s="22"/>
      <c r="H137" s="63"/>
      <c r="I137" s="63"/>
      <c r="J137" s="21" t="str">
        <f t="shared" ref="J137:J200" si="50">IFERROR(H137/I137,"")</f>
        <v/>
      </c>
      <c r="K137" s="22"/>
      <c r="L137" s="63"/>
      <c r="M137" s="63"/>
      <c r="N137" s="21" t="str">
        <f t="shared" ref="N137:N200" si="51">IFERROR(L137/M137,"")</f>
        <v/>
      </c>
      <c r="O137" s="23"/>
      <c r="P137" s="23"/>
      <c r="Q137" s="21" t="str">
        <f t="shared" ref="Q137:Q200" si="52">IFERROR(O137/P137,"")</f>
        <v/>
      </c>
      <c r="R137"/>
      <c r="S137" s="24"/>
      <c r="T137" s="24" t="str">
        <f t="shared" ref="T137:T168" si="53">IF(S137="","",S137-U$6)</f>
        <v/>
      </c>
      <c r="U137" s="24"/>
      <c r="V137" s="24" t="str">
        <f t="shared" ref="V137:V168" si="54">IF(U137="","",U137-W$6)</f>
        <v/>
      </c>
      <c r="W137" s="24"/>
      <c r="X137" s="24" t="str">
        <f t="shared" ref="X137:X168" si="55">IF(W137="","",W137-Y$6)</f>
        <v/>
      </c>
      <c r="Y137" s="24"/>
      <c r="Z137" s="24" t="str">
        <f t="shared" ref="Z137:Z168" si="56">IF(Y137="","",Y137-AA$6)</f>
        <v/>
      </c>
      <c r="AA137" s="24"/>
      <c r="AB137" s="24" t="str">
        <f t="shared" ref="AB137:AB168" si="57">IF(AA137="","",AA137-AC$6)</f>
        <v/>
      </c>
      <c r="AC137" s="24"/>
      <c r="AD137" s="24" t="str">
        <f t="shared" ref="AD137:AD168" si="58">IF(AC137="","",AC137-AE$6)</f>
        <v/>
      </c>
      <c r="AE137" s="24"/>
      <c r="AF137" s="24" t="str">
        <f t="shared" ref="AF137:AF168" si="59">IF(AE137="","",AE137-AG$6)</f>
        <v/>
      </c>
      <c r="AG137" s="24"/>
      <c r="AH137" s="24" t="str">
        <f t="shared" ref="AH137:AH168" si="60">IF(AG137="","",AG137-AI$6)</f>
        <v/>
      </c>
      <c r="AI137" s="24"/>
      <c r="AJ137" s="24" t="str">
        <f t="shared" ref="AJ137:AJ168" si="61">IF(AI137="","",AI137-AK$6)</f>
        <v/>
      </c>
      <c r="AK137" s="24"/>
      <c r="AL137" s="24" t="str">
        <f t="shared" ref="AL137:AL168" si="62">IF(AK137="","",AK137-AM$6)</f>
        <v/>
      </c>
      <c r="AM137" s="24"/>
      <c r="AN137" s="24" t="str">
        <f t="shared" ref="AN137:AN168" si="63">IF(AM137="","",AM137-AO$6)</f>
        <v/>
      </c>
      <c r="AO137" s="25"/>
      <c r="AP137"/>
      <c r="AQ137" s="21"/>
      <c r="AR137" s="21"/>
      <c r="AS137" s="21"/>
      <c r="AT137" s="21"/>
      <c r="AU137" s="26"/>
      <c r="AV137" s="26"/>
      <c r="AW137" s="27"/>
      <c r="AX137" s="21"/>
      <c r="AY137" s="21"/>
      <c r="AZ137" s="28"/>
      <c r="BA137" s="28"/>
      <c r="BB137"/>
      <c r="BC137" s="29"/>
    </row>
    <row r="138" spans="2:55" x14ac:dyDescent="0.3">
      <c r="B138" s="19"/>
      <c r="C138" s="20"/>
      <c r="D138" s="20"/>
      <c r="E138" s="60"/>
      <c r="F138" s="22"/>
      <c r="G138" s="22"/>
      <c r="H138" s="63"/>
      <c r="I138" s="63"/>
      <c r="J138" s="21" t="str">
        <f t="shared" si="50"/>
        <v/>
      </c>
      <c r="K138" s="22"/>
      <c r="L138" s="63"/>
      <c r="M138" s="63"/>
      <c r="N138" s="21" t="str">
        <f t="shared" si="51"/>
        <v/>
      </c>
      <c r="O138" s="23"/>
      <c r="P138" s="23"/>
      <c r="Q138" s="21" t="str">
        <f t="shared" si="52"/>
        <v/>
      </c>
      <c r="R138"/>
      <c r="S138" s="24"/>
      <c r="T138" s="24" t="str">
        <f t="shared" si="53"/>
        <v/>
      </c>
      <c r="U138" s="24"/>
      <c r="V138" s="24" t="str">
        <f t="shared" si="54"/>
        <v/>
      </c>
      <c r="W138" s="24"/>
      <c r="X138" s="24" t="str">
        <f t="shared" si="55"/>
        <v/>
      </c>
      <c r="Y138" s="24"/>
      <c r="Z138" s="24" t="str">
        <f t="shared" si="56"/>
        <v/>
      </c>
      <c r="AA138" s="24"/>
      <c r="AB138" s="24" t="str">
        <f t="shared" si="57"/>
        <v/>
      </c>
      <c r="AC138" s="24"/>
      <c r="AD138" s="24" t="str">
        <f t="shared" si="58"/>
        <v/>
      </c>
      <c r="AE138" s="24"/>
      <c r="AF138" s="24" t="str">
        <f t="shared" si="59"/>
        <v/>
      </c>
      <c r="AG138" s="24"/>
      <c r="AH138" s="24" t="str">
        <f t="shared" si="60"/>
        <v/>
      </c>
      <c r="AI138" s="24"/>
      <c r="AJ138" s="24" t="str">
        <f t="shared" si="61"/>
        <v/>
      </c>
      <c r="AK138" s="24"/>
      <c r="AL138" s="24" t="str">
        <f t="shared" si="62"/>
        <v/>
      </c>
      <c r="AM138" s="24"/>
      <c r="AN138" s="24" t="str">
        <f t="shared" si="63"/>
        <v/>
      </c>
      <c r="AO138" s="25"/>
      <c r="AP138"/>
      <c r="AQ138" s="21"/>
      <c r="AR138" s="21"/>
      <c r="AS138" s="21"/>
      <c r="AT138" s="21"/>
      <c r="AU138" s="26"/>
      <c r="AV138" s="26"/>
      <c r="AW138" s="27"/>
      <c r="AX138" s="21"/>
      <c r="AY138" s="21"/>
      <c r="AZ138" s="28"/>
      <c r="BA138" s="28"/>
      <c r="BB138"/>
      <c r="BC138" s="29"/>
    </row>
    <row r="139" spans="2:55" x14ac:dyDescent="0.3">
      <c r="B139" s="19"/>
      <c r="C139" s="20"/>
      <c r="D139" s="20"/>
      <c r="E139" s="60"/>
      <c r="F139" s="22"/>
      <c r="G139" s="22"/>
      <c r="H139" s="63"/>
      <c r="I139" s="63"/>
      <c r="J139" s="21" t="str">
        <f t="shared" si="50"/>
        <v/>
      </c>
      <c r="K139" s="22"/>
      <c r="L139" s="63"/>
      <c r="M139" s="63"/>
      <c r="N139" s="21" t="str">
        <f t="shared" si="51"/>
        <v/>
      </c>
      <c r="O139" s="23"/>
      <c r="P139" s="23"/>
      <c r="Q139" s="21" t="str">
        <f t="shared" si="52"/>
        <v/>
      </c>
      <c r="R139"/>
      <c r="S139" s="24"/>
      <c r="T139" s="24" t="str">
        <f t="shared" si="53"/>
        <v/>
      </c>
      <c r="U139" s="24"/>
      <c r="V139" s="24" t="str">
        <f t="shared" si="54"/>
        <v/>
      </c>
      <c r="W139" s="24"/>
      <c r="X139" s="24" t="str">
        <f t="shared" si="55"/>
        <v/>
      </c>
      <c r="Y139" s="24"/>
      <c r="Z139" s="24" t="str">
        <f t="shared" si="56"/>
        <v/>
      </c>
      <c r="AA139" s="24"/>
      <c r="AB139" s="24" t="str">
        <f t="shared" si="57"/>
        <v/>
      </c>
      <c r="AC139" s="24"/>
      <c r="AD139" s="24" t="str">
        <f t="shared" si="58"/>
        <v/>
      </c>
      <c r="AE139" s="24"/>
      <c r="AF139" s="24" t="str">
        <f t="shared" si="59"/>
        <v/>
      </c>
      <c r="AG139" s="24"/>
      <c r="AH139" s="24" t="str">
        <f t="shared" si="60"/>
        <v/>
      </c>
      <c r="AI139" s="24"/>
      <c r="AJ139" s="24" t="str">
        <f t="shared" si="61"/>
        <v/>
      </c>
      <c r="AK139" s="24"/>
      <c r="AL139" s="24" t="str">
        <f t="shared" si="62"/>
        <v/>
      </c>
      <c r="AM139" s="24"/>
      <c r="AN139" s="24" t="str">
        <f t="shared" si="63"/>
        <v/>
      </c>
      <c r="AO139" s="25"/>
      <c r="AP139"/>
      <c r="AQ139" s="21"/>
      <c r="AR139" s="21"/>
      <c r="AS139" s="21"/>
      <c r="AT139" s="21"/>
      <c r="AU139" s="26"/>
      <c r="AV139" s="26"/>
      <c r="AW139" s="27"/>
      <c r="AX139" s="21"/>
      <c r="AY139" s="21"/>
      <c r="AZ139" s="28"/>
      <c r="BA139" s="28"/>
      <c r="BB139"/>
      <c r="BC139" s="29"/>
    </row>
    <row r="140" spans="2:55" x14ac:dyDescent="0.3">
      <c r="B140" s="19"/>
      <c r="C140" s="20"/>
      <c r="D140" s="20"/>
      <c r="E140" s="60"/>
      <c r="F140" s="22"/>
      <c r="G140" s="22"/>
      <c r="H140" s="63"/>
      <c r="I140" s="63"/>
      <c r="J140" s="21" t="str">
        <f t="shared" si="50"/>
        <v/>
      </c>
      <c r="K140" s="22"/>
      <c r="L140" s="63"/>
      <c r="M140" s="63"/>
      <c r="N140" s="21" t="str">
        <f t="shared" si="51"/>
        <v/>
      </c>
      <c r="O140" s="23"/>
      <c r="P140" s="23"/>
      <c r="Q140" s="21" t="str">
        <f t="shared" si="52"/>
        <v/>
      </c>
      <c r="R140"/>
      <c r="S140" s="24"/>
      <c r="T140" s="24" t="str">
        <f t="shared" si="53"/>
        <v/>
      </c>
      <c r="U140" s="24"/>
      <c r="V140" s="24" t="str">
        <f t="shared" si="54"/>
        <v/>
      </c>
      <c r="W140" s="24"/>
      <c r="X140" s="24" t="str">
        <f t="shared" si="55"/>
        <v/>
      </c>
      <c r="Y140" s="24"/>
      <c r="Z140" s="24" t="str">
        <f t="shared" si="56"/>
        <v/>
      </c>
      <c r="AA140" s="24"/>
      <c r="AB140" s="24" t="str">
        <f t="shared" si="57"/>
        <v/>
      </c>
      <c r="AC140" s="24"/>
      <c r="AD140" s="24" t="str">
        <f t="shared" si="58"/>
        <v/>
      </c>
      <c r="AE140" s="24"/>
      <c r="AF140" s="24" t="str">
        <f t="shared" si="59"/>
        <v/>
      </c>
      <c r="AG140" s="24"/>
      <c r="AH140" s="24" t="str">
        <f t="shared" si="60"/>
        <v/>
      </c>
      <c r="AI140" s="24"/>
      <c r="AJ140" s="24" t="str">
        <f t="shared" si="61"/>
        <v/>
      </c>
      <c r="AK140" s="24"/>
      <c r="AL140" s="24" t="str">
        <f t="shared" si="62"/>
        <v/>
      </c>
      <c r="AM140" s="24"/>
      <c r="AN140" s="24" t="str">
        <f t="shared" si="63"/>
        <v/>
      </c>
      <c r="AO140" s="25"/>
      <c r="AP140"/>
      <c r="AQ140" s="21"/>
      <c r="AR140" s="21"/>
      <c r="AS140" s="21"/>
      <c r="AT140" s="21"/>
      <c r="AU140" s="26"/>
      <c r="AV140" s="26"/>
      <c r="AW140" s="27"/>
      <c r="AX140" s="21"/>
      <c r="AY140" s="21"/>
      <c r="AZ140" s="28"/>
      <c r="BA140" s="28"/>
      <c r="BB140"/>
      <c r="BC140" s="29"/>
    </row>
    <row r="141" spans="2:55" x14ac:dyDescent="0.3">
      <c r="B141" s="19"/>
      <c r="C141" s="20"/>
      <c r="D141" s="20"/>
      <c r="E141" s="60"/>
      <c r="F141" s="22"/>
      <c r="G141" s="22"/>
      <c r="H141" s="63"/>
      <c r="I141" s="63"/>
      <c r="J141" s="21" t="str">
        <f t="shared" si="50"/>
        <v/>
      </c>
      <c r="K141" s="22"/>
      <c r="L141" s="63"/>
      <c r="M141" s="63"/>
      <c r="N141" s="21" t="str">
        <f t="shared" si="51"/>
        <v/>
      </c>
      <c r="O141" s="23"/>
      <c r="P141" s="23"/>
      <c r="Q141" s="21" t="str">
        <f t="shared" si="52"/>
        <v/>
      </c>
      <c r="R141"/>
      <c r="S141" s="24"/>
      <c r="T141" s="24" t="str">
        <f t="shared" si="53"/>
        <v/>
      </c>
      <c r="U141" s="24"/>
      <c r="V141" s="24" t="str">
        <f t="shared" si="54"/>
        <v/>
      </c>
      <c r="W141" s="24"/>
      <c r="X141" s="24" t="str">
        <f t="shared" si="55"/>
        <v/>
      </c>
      <c r="Y141" s="24"/>
      <c r="Z141" s="24" t="str">
        <f t="shared" si="56"/>
        <v/>
      </c>
      <c r="AA141" s="24"/>
      <c r="AB141" s="24" t="str">
        <f t="shared" si="57"/>
        <v/>
      </c>
      <c r="AC141" s="24"/>
      <c r="AD141" s="24" t="str">
        <f t="shared" si="58"/>
        <v/>
      </c>
      <c r="AE141" s="24"/>
      <c r="AF141" s="24" t="str">
        <f t="shared" si="59"/>
        <v/>
      </c>
      <c r="AG141" s="24"/>
      <c r="AH141" s="24" t="str">
        <f t="shared" si="60"/>
        <v/>
      </c>
      <c r="AI141" s="24"/>
      <c r="AJ141" s="24" t="str">
        <f t="shared" si="61"/>
        <v/>
      </c>
      <c r="AK141" s="24"/>
      <c r="AL141" s="24" t="str">
        <f t="shared" si="62"/>
        <v/>
      </c>
      <c r="AM141" s="24"/>
      <c r="AN141" s="24" t="str">
        <f t="shared" si="63"/>
        <v/>
      </c>
      <c r="AO141" s="25"/>
      <c r="AP141"/>
      <c r="AQ141" s="21"/>
      <c r="AR141" s="21"/>
      <c r="AS141" s="21"/>
      <c r="AT141" s="21"/>
      <c r="AU141" s="26"/>
      <c r="AV141" s="26"/>
      <c r="AW141" s="27"/>
      <c r="AX141" s="21"/>
      <c r="AY141" s="21"/>
      <c r="AZ141" s="28"/>
      <c r="BA141" s="28"/>
      <c r="BB141"/>
      <c r="BC141" s="29"/>
    </row>
    <row r="142" spans="2:55" x14ac:dyDescent="0.3">
      <c r="B142" s="19"/>
      <c r="C142" s="20"/>
      <c r="D142" s="20"/>
      <c r="E142" s="60"/>
      <c r="F142" s="22"/>
      <c r="G142" s="22"/>
      <c r="H142" s="63"/>
      <c r="I142" s="63"/>
      <c r="J142" s="21" t="str">
        <f t="shared" si="50"/>
        <v/>
      </c>
      <c r="K142" s="22"/>
      <c r="L142" s="63"/>
      <c r="M142" s="63"/>
      <c r="N142" s="21" t="str">
        <f t="shared" si="51"/>
        <v/>
      </c>
      <c r="O142" s="23"/>
      <c r="P142" s="23"/>
      <c r="Q142" s="21" t="str">
        <f t="shared" si="52"/>
        <v/>
      </c>
      <c r="R142"/>
      <c r="S142" s="24"/>
      <c r="T142" s="24" t="str">
        <f t="shared" si="53"/>
        <v/>
      </c>
      <c r="U142" s="24"/>
      <c r="V142" s="24" t="str">
        <f t="shared" si="54"/>
        <v/>
      </c>
      <c r="W142" s="24"/>
      <c r="X142" s="24" t="str">
        <f t="shared" si="55"/>
        <v/>
      </c>
      <c r="Y142" s="24"/>
      <c r="Z142" s="24" t="str">
        <f t="shared" si="56"/>
        <v/>
      </c>
      <c r="AA142" s="24"/>
      <c r="AB142" s="24" t="str">
        <f t="shared" si="57"/>
        <v/>
      </c>
      <c r="AC142" s="24"/>
      <c r="AD142" s="24" t="str">
        <f t="shared" si="58"/>
        <v/>
      </c>
      <c r="AE142" s="24"/>
      <c r="AF142" s="24" t="str">
        <f t="shared" si="59"/>
        <v/>
      </c>
      <c r="AG142" s="24"/>
      <c r="AH142" s="24" t="str">
        <f t="shared" si="60"/>
        <v/>
      </c>
      <c r="AI142" s="24"/>
      <c r="AJ142" s="24" t="str">
        <f t="shared" si="61"/>
        <v/>
      </c>
      <c r="AK142" s="24"/>
      <c r="AL142" s="24" t="str">
        <f t="shared" si="62"/>
        <v/>
      </c>
      <c r="AM142" s="24"/>
      <c r="AN142" s="24" t="str">
        <f t="shared" si="63"/>
        <v/>
      </c>
      <c r="AO142" s="25"/>
      <c r="AP142"/>
      <c r="AQ142" s="21"/>
      <c r="AR142" s="21"/>
      <c r="AS142" s="21"/>
      <c r="AT142" s="21"/>
      <c r="AU142" s="26"/>
      <c r="AV142" s="26"/>
      <c r="AW142" s="27"/>
      <c r="AX142" s="21"/>
      <c r="AY142" s="21"/>
      <c r="AZ142" s="28"/>
      <c r="BA142" s="28"/>
      <c r="BB142"/>
      <c r="BC142" s="29"/>
    </row>
    <row r="143" spans="2:55" x14ac:dyDescent="0.3">
      <c r="B143" s="19"/>
      <c r="C143" s="20"/>
      <c r="D143" s="20"/>
      <c r="E143" s="60"/>
      <c r="F143" s="22"/>
      <c r="G143" s="22"/>
      <c r="H143" s="63"/>
      <c r="I143" s="63"/>
      <c r="J143" s="21" t="str">
        <f t="shared" si="50"/>
        <v/>
      </c>
      <c r="K143" s="22"/>
      <c r="L143" s="63"/>
      <c r="M143" s="63"/>
      <c r="N143" s="21" t="str">
        <f t="shared" si="51"/>
        <v/>
      </c>
      <c r="O143" s="23"/>
      <c r="P143" s="23"/>
      <c r="Q143" s="21" t="str">
        <f t="shared" si="52"/>
        <v/>
      </c>
      <c r="R143"/>
      <c r="S143" s="24"/>
      <c r="T143" s="24" t="str">
        <f t="shared" si="53"/>
        <v/>
      </c>
      <c r="U143" s="24"/>
      <c r="V143" s="24" t="str">
        <f t="shared" si="54"/>
        <v/>
      </c>
      <c r="W143" s="24"/>
      <c r="X143" s="24" t="str">
        <f t="shared" si="55"/>
        <v/>
      </c>
      <c r="Y143" s="24"/>
      <c r="Z143" s="24" t="str">
        <f t="shared" si="56"/>
        <v/>
      </c>
      <c r="AA143" s="24"/>
      <c r="AB143" s="24" t="str">
        <f t="shared" si="57"/>
        <v/>
      </c>
      <c r="AC143" s="24"/>
      <c r="AD143" s="24" t="str">
        <f t="shared" si="58"/>
        <v/>
      </c>
      <c r="AE143" s="24"/>
      <c r="AF143" s="24" t="str">
        <f t="shared" si="59"/>
        <v/>
      </c>
      <c r="AG143" s="24"/>
      <c r="AH143" s="24" t="str">
        <f t="shared" si="60"/>
        <v/>
      </c>
      <c r="AI143" s="24"/>
      <c r="AJ143" s="24" t="str">
        <f t="shared" si="61"/>
        <v/>
      </c>
      <c r="AK143" s="24"/>
      <c r="AL143" s="24" t="str">
        <f t="shared" si="62"/>
        <v/>
      </c>
      <c r="AM143" s="24"/>
      <c r="AN143" s="24" t="str">
        <f t="shared" si="63"/>
        <v/>
      </c>
      <c r="AO143" s="25"/>
      <c r="AP143"/>
      <c r="AQ143" s="21"/>
      <c r="AR143" s="21"/>
      <c r="AS143" s="21"/>
      <c r="AT143" s="21"/>
      <c r="AU143" s="26"/>
      <c r="AV143" s="26"/>
      <c r="AW143" s="27"/>
      <c r="AX143" s="21"/>
      <c r="AY143" s="21"/>
      <c r="AZ143" s="28"/>
      <c r="BA143" s="28"/>
      <c r="BB143"/>
      <c r="BC143" s="29"/>
    </row>
    <row r="144" spans="2:55" x14ac:dyDescent="0.3">
      <c r="B144" s="19"/>
      <c r="C144" s="20"/>
      <c r="D144" s="20"/>
      <c r="E144" s="60"/>
      <c r="F144" s="22"/>
      <c r="G144" s="22"/>
      <c r="H144" s="63"/>
      <c r="I144" s="63"/>
      <c r="J144" s="21" t="str">
        <f t="shared" si="50"/>
        <v/>
      </c>
      <c r="K144" s="22"/>
      <c r="L144" s="63"/>
      <c r="M144" s="63"/>
      <c r="N144" s="21" t="str">
        <f t="shared" si="51"/>
        <v/>
      </c>
      <c r="O144" s="23"/>
      <c r="P144" s="23"/>
      <c r="Q144" s="21" t="str">
        <f t="shared" si="52"/>
        <v/>
      </c>
      <c r="R144"/>
      <c r="S144" s="24"/>
      <c r="T144" s="24" t="str">
        <f t="shared" si="53"/>
        <v/>
      </c>
      <c r="U144" s="24"/>
      <c r="V144" s="24" t="str">
        <f t="shared" si="54"/>
        <v/>
      </c>
      <c r="W144" s="24"/>
      <c r="X144" s="24" t="str">
        <f t="shared" si="55"/>
        <v/>
      </c>
      <c r="Y144" s="24"/>
      <c r="Z144" s="24" t="str">
        <f t="shared" si="56"/>
        <v/>
      </c>
      <c r="AA144" s="24"/>
      <c r="AB144" s="24" t="str">
        <f t="shared" si="57"/>
        <v/>
      </c>
      <c r="AC144" s="24"/>
      <c r="AD144" s="24" t="str">
        <f t="shared" si="58"/>
        <v/>
      </c>
      <c r="AE144" s="24"/>
      <c r="AF144" s="24" t="str">
        <f t="shared" si="59"/>
        <v/>
      </c>
      <c r="AG144" s="24"/>
      <c r="AH144" s="24" t="str">
        <f t="shared" si="60"/>
        <v/>
      </c>
      <c r="AI144" s="24"/>
      <c r="AJ144" s="24" t="str">
        <f t="shared" si="61"/>
        <v/>
      </c>
      <c r="AK144" s="24"/>
      <c r="AL144" s="24" t="str">
        <f t="shared" si="62"/>
        <v/>
      </c>
      <c r="AM144" s="24"/>
      <c r="AN144" s="24" t="str">
        <f t="shared" si="63"/>
        <v/>
      </c>
      <c r="AO144" s="25"/>
      <c r="AP144"/>
      <c r="AQ144" s="21"/>
      <c r="AR144" s="21"/>
      <c r="AS144" s="21"/>
      <c r="AT144" s="21"/>
      <c r="AU144" s="26"/>
      <c r="AV144" s="26"/>
      <c r="AW144" s="27"/>
      <c r="AX144" s="21"/>
      <c r="AY144" s="21"/>
      <c r="AZ144" s="28"/>
      <c r="BA144" s="28"/>
      <c r="BB144"/>
      <c r="BC144" s="29"/>
    </row>
    <row r="145" spans="2:55" x14ac:dyDescent="0.3">
      <c r="B145" s="19"/>
      <c r="C145" s="20"/>
      <c r="D145" s="20"/>
      <c r="E145" s="60"/>
      <c r="F145" s="22"/>
      <c r="G145" s="22"/>
      <c r="H145" s="63"/>
      <c r="I145" s="63"/>
      <c r="J145" s="21" t="str">
        <f t="shared" si="50"/>
        <v/>
      </c>
      <c r="K145" s="22"/>
      <c r="L145" s="63"/>
      <c r="M145" s="63"/>
      <c r="N145" s="21" t="str">
        <f t="shared" si="51"/>
        <v/>
      </c>
      <c r="O145" s="23"/>
      <c r="P145" s="23"/>
      <c r="Q145" s="21" t="str">
        <f t="shared" si="52"/>
        <v/>
      </c>
      <c r="R145"/>
      <c r="S145" s="24"/>
      <c r="T145" s="24" t="str">
        <f t="shared" si="53"/>
        <v/>
      </c>
      <c r="U145" s="24"/>
      <c r="V145" s="24" t="str">
        <f t="shared" si="54"/>
        <v/>
      </c>
      <c r="W145" s="24"/>
      <c r="X145" s="24" t="str">
        <f t="shared" si="55"/>
        <v/>
      </c>
      <c r="Y145" s="24"/>
      <c r="Z145" s="24" t="str">
        <f t="shared" si="56"/>
        <v/>
      </c>
      <c r="AA145" s="24"/>
      <c r="AB145" s="24" t="str">
        <f t="shared" si="57"/>
        <v/>
      </c>
      <c r="AC145" s="24"/>
      <c r="AD145" s="24" t="str">
        <f t="shared" si="58"/>
        <v/>
      </c>
      <c r="AE145" s="24"/>
      <c r="AF145" s="24" t="str">
        <f t="shared" si="59"/>
        <v/>
      </c>
      <c r="AG145" s="24"/>
      <c r="AH145" s="24" t="str">
        <f t="shared" si="60"/>
        <v/>
      </c>
      <c r="AI145" s="24"/>
      <c r="AJ145" s="24" t="str">
        <f t="shared" si="61"/>
        <v/>
      </c>
      <c r="AK145" s="24"/>
      <c r="AL145" s="24" t="str">
        <f t="shared" si="62"/>
        <v/>
      </c>
      <c r="AM145" s="24"/>
      <c r="AN145" s="24" t="str">
        <f t="shared" si="63"/>
        <v/>
      </c>
      <c r="AO145" s="25"/>
      <c r="AP145"/>
      <c r="AQ145" s="21"/>
      <c r="AR145" s="21"/>
      <c r="AS145" s="21"/>
      <c r="AT145" s="21"/>
      <c r="AU145" s="26"/>
      <c r="AV145" s="26"/>
      <c r="AW145" s="27"/>
      <c r="AX145" s="21"/>
      <c r="AY145" s="21"/>
      <c r="AZ145" s="28"/>
      <c r="BA145" s="28"/>
      <c r="BB145"/>
      <c r="BC145" s="29"/>
    </row>
    <row r="146" spans="2:55" x14ac:dyDescent="0.3">
      <c r="B146" s="19"/>
      <c r="E146" s="61"/>
      <c r="F146" s="33"/>
      <c r="G146" s="33"/>
      <c r="H146" s="65"/>
      <c r="I146" s="65"/>
      <c r="J146" s="32" t="str">
        <f t="shared" si="50"/>
        <v/>
      </c>
      <c r="K146" s="33"/>
      <c r="L146" s="65"/>
      <c r="M146" s="65"/>
      <c r="N146" s="32" t="str">
        <f t="shared" si="51"/>
        <v/>
      </c>
      <c r="O146" s="34"/>
      <c r="P146" s="34"/>
      <c r="Q146" s="32" t="str">
        <f t="shared" si="52"/>
        <v/>
      </c>
      <c r="R146"/>
      <c r="S146" s="35"/>
      <c r="T146" s="35" t="str">
        <f t="shared" si="53"/>
        <v/>
      </c>
      <c r="U146" s="35"/>
      <c r="V146" s="35" t="str">
        <f t="shared" si="54"/>
        <v/>
      </c>
      <c r="W146" s="35"/>
      <c r="X146" s="35" t="str">
        <f t="shared" si="55"/>
        <v/>
      </c>
      <c r="Y146" s="35"/>
      <c r="Z146" s="35" t="str">
        <f t="shared" si="56"/>
        <v/>
      </c>
      <c r="AA146" s="35"/>
      <c r="AB146" s="35" t="str">
        <f t="shared" si="57"/>
        <v/>
      </c>
      <c r="AC146" s="35"/>
      <c r="AD146" s="35" t="str">
        <f t="shared" si="58"/>
        <v/>
      </c>
      <c r="AE146" s="35"/>
      <c r="AF146" s="35" t="str">
        <f t="shared" si="59"/>
        <v/>
      </c>
      <c r="AG146" s="35"/>
      <c r="AH146" s="35" t="str">
        <f t="shared" si="60"/>
        <v/>
      </c>
      <c r="AI146" s="35"/>
      <c r="AJ146" s="35" t="str">
        <f t="shared" si="61"/>
        <v/>
      </c>
      <c r="AK146" s="35"/>
      <c r="AL146" s="35" t="str">
        <f t="shared" si="62"/>
        <v/>
      </c>
      <c r="AM146" s="35"/>
      <c r="AN146" s="35" t="str">
        <f t="shared" si="63"/>
        <v/>
      </c>
      <c r="AO146" s="36"/>
      <c r="AP146"/>
      <c r="AQ146" s="32"/>
      <c r="AR146" s="32"/>
      <c r="AS146" s="32"/>
      <c r="AT146" s="32"/>
      <c r="AU146" s="37"/>
      <c r="AV146" s="37"/>
      <c r="AW146" s="38"/>
      <c r="AX146" s="32"/>
      <c r="AY146" s="32"/>
      <c r="AZ146" s="39"/>
      <c r="BA146" s="39"/>
      <c r="BB146"/>
      <c r="BC146" s="41"/>
    </row>
    <row r="147" spans="2:55" x14ac:dyDescent="0.3">
      <c r="B147" s="19"/>
      <c r="E147" s="61"/>
      <c r="F147" s="33"/>
      <c r="G147" s="33"/>
      <c r="H147" s="65"/>
      <c r="I147" s="65"/>
      <c r="J147" s="32" t="str">
        <f t="shared" si="50"/>
        <v/>
      </c>
      <c r="K147" s="33"/>
      <c r="L147" s="65"/>
      <c r="M147" s="65"/>
      <c r="N147" s="32" t="str">
        <f t="shared" si="51"/>
        <v/>
      </c>
      <c r="O147" s="34"/>
      <c r="P147" s="34"/>
      <c r="Q147" s="32" t="str">
        <f t="shared" si="52"/>
        <v/>
      </c>
      <c r="R147"/>
      <c r="S147" s="35"/>
      <c r="T147" s="35" t="str">
        <f t="shared" si="53"/>
        <v/>
      </c>
      <c r="U147" s="35"/>
      <c r="V147" s="35" t="str">
        <f t="shared" si="54"/>
        <v/>
      </c>
      <c r="W147" s="35"/>
      <c r="X147" s="35" t="str">
        <f t="shared" si="55"/>
        <v/>
      </c>
      <c r="Y147" s="35"/>
      <c r="Z147" s="35" t="str">
        <f t="shared" si="56"/>
        <v/>
      </c>
      <c r="AA147" s="35"/>
      <c r="AB147" s="35" t="str">
        <f t="shared" si="57"/>
        <v/>
      </c>
      <c r="AC147" s="35"/>
      <c r="AD147" s="35" t="str">
        <f t="shared" si="58"/>
        <v/>
      </c>
      <c r="AE147" s="35"/>
      <c r="AF147" s="35" t="str">
        <f t="shared" si="59"/>
        <v/>
      </c>
      <c r="AG147" s="35"/>
      <c r="AH147" s="35" t="str">
        <f t="shared" si="60"/>
        <v/>
      </c>
      <c r="AI147" s="35"/>
      <c r="AJ147" s="35" t="str">
        <f t="shared" si="61"/>
        <v/>
      </c>
      <c r="AK147" s="35"/>
      <c r="AL147" s="35" t="str">
        <f t="shared" si="62"/>
        <v/>
      </c>
      <c r="AM147" s="35"/>
      <c r="AN147" s="35" t="str">
        <f t="shared" si="63"/>
        <v/>
      </c>
      <c r="AO147" s="36"/>
      <c r="AP147"/>
      <c r="AQ147" s="32"/>
      <c r="AR147" s="32"/>
      <c r="AS147" s="32"/>
      <c r="AT147" s="32"/>
      <c r="AU147" s="37"/>
      <c r="AV147" s="37"/>
      <c r="AW147" s="38"/>
      <c r="AX147" s="32"/>
      <c r="AY147" s="32"/>
      <c r="AZ147" s="39"/>
      <c r="BA147" s="39"/>
      <c r="BB147"/>
      <c r="BC147" s="41"/>
    </row>
    <row r="148" spans="2:55" x14ac:dyDescent="0.3">
      <c r="B148" s="19"/>
      <c r="E148" s="61"/>
      <c r="F148" s="33"/>
      <c r="G148" s="33"/>
      <c r="H148" s="65"/>
      <c r="I148" s="65"/>
      <c r="J148" s="32" t="str">
        <f t="shared" si="50"/>
        <v/>
      </c>
      <c r="K148" s="33"/>
      <c r="L148" s="65"/>
      <c r="M148" s="65"/>
      <c r="N148" s="32" t="str">
        <f t="shared" si="51"/>
        <v/>
      </c>
      <c r="O148" s="34"/>
      <c r="P148" s="34"/>
      <c r="Q148" s="32" t="str">
        <f t="shared" si="52"/>
        <v/>
      </c>
      <c r="R148"/>
      <c r="S148" s="35"/>
      <c r="T148" s="35" t="str">
        <f t="shared" si="53"/>
        <v/>
      </c>
      <c r="U148" s="35"/>
      <c r="V148" s="35" t="str">
        <f t="shared" si="54"/>
        <v/>
      </c>
      <c r="W148" s="35"/>
      <c r="X148" s="35" t="str">
        <f t="shared" si="55"/>
        <v/>
      </c>
      <c r="Y148" s="35"/>
      <c r="Z148" s="35" t="str">
        <f t="shared" si="56"/>
        <v/>
      </c>
      <c r="AA148" s="35"/>
      <c r="AB148" s="35" t="str">
        <f t="shared" si="57"/>
        <v/>
      </c>
      <c r="AC148" s="35"/>
      <c r="AD148" s="35" t="str">
        <f t="shared" si="58"/>
        <v/>
      </c>
      <c r="AE148" s="35"/>
      <c r="AF148" s="35" t="str">
        <f t="shared" si="59"/>
        <v/>
      </c>
      <c r="AG148" s="35"/>
      <c r="AH148" s="35" t="str">
        <f t="shared" si="60"/>
        <v/>
      </c>
      <c r="AI148" s="35"/>
      <c r="AJ148" s="35" t="str">
        <f t="shared" si="61"/>
        <v/>
      </c>
      <c r="AK148" s="35"/>
      <c r="AL148" s="35" t="str">
        <f t="shared" si="62"/>
        <v/>
      </c>
      <c r="AM148" s="35"/>
      <c r="AN148" s="35" t="str">
        <f t="shared" si="63"/>
        <v/>
      </c>
      <c r="AO148" s="36"/>
      <c r="AP148"/>
      <c r="AQ148" s="32"/>
      <c r="AR148" s="32"/>
      <c r="AS148" s="32"/>
      <c r="AT148" s="32"/>
      <c r="AU148" s="37"/>
      <c r="AV148" s="37"/>
      <c r="AW148" s="38"/>
      <c r="AX148" s="32"/>
      <c r="AY148" s="32"/>
      <c r="AZ148" s="39"/>
      <c r="BA148" s="39"/>
      <c r="BB148"/>
      <c r="BC148" s="41"/>
    </row>
    <row r="149" spans="2:55" x14ac:dyDescent="0.3">
      <c r="B149" s="19"/>
      <c r="E149" s="61"/>
      <c r="F149" s="33"/>
      <c r="G149" s="33"/>
      <c r="H149" s="65"/>
      <c r="I149" s="65"/>
      <c r="J149" s="32" t="str">
        <f t="shared" si="50"/>
        <v/>
      </c>
      <c r="K149" s="33"/>
      <c r="L149" s="65"/>
      <c r="M149" s="65"/>
      <c r="N149" s="32" t="str">
        <f t="shared" si="51"/>
        <v/>
      </c>
      <c r="O149" s="34"/>
      <c r="P149" s="34"/>
      <c r="Q149" s="32" t="str">
        <f t="shared" si="52"/>
        <v/>
      </c>
      <c r="R149"/>
      <c r="S149" s="35"/>
      <c r="T149" s="35" t="str">
        <f t="shared" si="53"/>
        <v/>
      </c>
      <c r="U149" s="35"/>
      <c r="V149" s="35" t="str">
        <f t="shared" si="54"/>
        <v/>
      </c>
      <c r="W149" s="35"/>
      <c r="X149" s="35" t="str">
        <f t="shared" si="55"/>
        <v/>
      </c>
      <c r="Y149" s="35"/>
      <c r="Z149" s="35" t="str">
        <f t="shared" si="56"/>
        <v/>
      </c>
      <c r="AA149" s="35"/>
      <c r="AB149" s="35" t="str">
        <f t="shared" si="57"/>
        <v/>
      </c>
      <c r="AC149" s="35"/>
      <c r="AD149" s="35" t="str">
        <f t="shared" si="58"/>
        <v/>
      </c>
      <c r="AE149" s="35"/>
      <c r="AF149" s="35" t="str">
        <f t="shared" si="59"/>
        <v/>
      </c>
      <c r="AG149" s="35"/>
      <c r="AH149" s="35" t="str">
        <f t="shared" si="60"/>
        <v/>
      </c>
      <c r="AI149" s="35"/>
      <c r="AJ149" s="35" t="str">
        <f t="shared" si="61"/>
        <v/>
      </c>
      <c r="AK149" s="35"/>
      <c r="AL149" s="35" t="str">
        <f t="shared" si="62"/>
        <v/>
      </c>
      <c r="AM149" s="35"/>
      <c r="AN149" s="35" t="str">
        <f t="shared" si="63"/>
        <v/>
      </c>
      <c r="AO149" s="36"/>
      <c r="AP149"/>
      <c r="AQ149" s="32"/>
      <c r="AR149" s="32"/>
      <c r="AS149" s="32"/>
      <c r="AT149" s="32"/>
      <c r="AU149" s="37"/>
      <c r="AV149" s="37"/>
      <c r="AW149" s="38"/>
      <c r="AX149" s="32"/>
      <c r="AY149" s="32"/>
      <c r="AZ149" s="39"/>
      <c r="BA149" s="39"/>
      <c r="BB149"/>
      <c r="BC149" s="41"/>
    </row>
    <row r="150" spans="2:55" x14ac:dyDescent="0.3">
      <c r="B150" s="19"/>
      <c r="E150" s="61"/>
      <c r="F150" s="33"/>
      <c r="G150" s="33"/>
      <c r="H150" s="65"/>
      <c r="I150" s="65"/>
      <c r="J150" s="32" t="str">
        <f t="shared" si="50"/>
        <v/>
      </c>
      <c r="K150" s="33"/>
      <c r="L150" s="65"/>
      <c r="M150" s="65"/>
      <c r="N150" s="32" t="str">
        <f t="shared" si="51"/>
        <v/>
      </c>
      <c r="O150" s="34"/>
      <c r="P150" s="34"/>
      <c r="Q150" s="32" t="str">
        <f t="shared" si="52"/>
        <v/>
      </c>
      <c r="R150"/>
      <c r="S150" s="35"/>
      <c r="T150" s="35" t="str">
        <f t="shared" si="53"/>
        <v/>
      </c>
      <c r="U150" s="35"/>
      <c r="V150" s="35" t="str">
        <f t="shared" si="54"/>
        <v/>
      </c>
      <c r="W150" s="35"/>
      <c r="X150" s="35" t="str">
        <f t="shared" si="55"/>
        <v/>
      </c>
      <c r="Y150" s="35"/>
      <c r="Z150" s="35" t="str">
        <f t="shared" si="56"/>
        <v/>
      </c>
      <c r="AA150" s="35"/>
      <c r="AB150" s="35" t="str">
        <f t="shared" si="57"/>
        <v/>
      </c>
      <c r="AC150" s="35"/>
      <c r="AD150" s="35" t="str">
        <f t="shared" si="58"/>
        <v/>
      </c>
      <c r="AE150" s="35"/>
      <c r="AF150" s="35" t="str">
        <f t="shared" si="59"/>
        <v/>
      </c>
      <c r="AG150" s="35"/>
      <c r="AH150" s="35" t="str">
        <f t="shared" si="60"/>
        <v/>
      </c>
      <c r="AI150" s="35"/>
      <c r="AJ150" s="35" t="str">
        <f t="shared" si="61"/>
        <v/>
      </c>
      <c r="AK150" s="35"/>
      <c r="AL150" s="35" t="str">
        <f t="shared" si="62"/>
        <v/>
      </c>
      <c r="AM150" s="35"/>
      <c r="AN150" s="35" t="str">
        <f t="shared" si="63"/>
        <v/>
      </c>
      <c r="AO150" s="36"/>
      <c r="AP150"/>
      <c r="AQ150" s="32"/>
      <c r="AR150" s="32"/>
      <c r="AS150" s="32"/>
      <c r="AT150" s="32"/>
      <c r="AU150" s="37"/>
      <c r="AV150" s="37"/>
      <c r="AW150" s="38"/>
      <c r="AX150" s="32"/>
      <c r="AY150" s="32"/>
      <c r="AZ150" s="39"/>
      <c r="BA150" s="39"/>
      <c r="BB150"/>
      <c r="BC150" s="41"/>
    </row>
    <row r="151" spans="2:55" x14ac:dyDescent="0.3">
      <c r="B151" s="19"/>
      <c r="E151" s="61"/>
      <c r="F151" s="33"/>
      <c r="G151" s="33"/>
      <c r="H151" s="65"/>
      <c r="I151" s="65"/>
      <c r="J151" s="32" t="str">
        <f t="shared" si="50"/>
        <v/>
      </c>
      <c r="K151" s="33"/>
      <c r="L151" s="65"/>
      <c r="M151" s="65"/>
      <c r="N151" s="32" t="str">
        <f t="shared" si="51"/>
        <v/>
      </c>
      <c r="O151" s="34"/>
      <c r="P151" s="34"/>
      <c r="Q151" s="32" t="str">
        <f t="shared" si="52"/>
        <v/>
      </c>
      <c r="R151"/>
      <c r="S151" s="35"/>
      <c r="T151" s="35" t="str">
        <f t="shared" si="53"/>
        <v/>
      </c>
      <c r="U151" s="35"/>
      <c r="V151" s="35" t="str">
        <f t="shared" si="54"/>
        <v/>
      </c>
      <c r="W151" s="35"/>
      <c r="X151" s="35" t="str">
        <f t="shared" si="55"/>
        <v/>
      </c>
      <c r="Y151" s="35"/>
      <c r="Z151" s="35" t="str">
        <f t="shared" si="56"/>
        <v/>
      </c>
      <c r="AA151" s="35"/>
      <c r="AB151" s="35" t="str">
        <f t="shared" si="57"/>
        <v/>
      </c>
      <c r="AC151" s="35"/>
      <c r="AD151" s="35" t="str">
        <f t="shared" si="58"/>
        <v/>
      </c>
      <c r="AE151" s="35"/>
      <c r="AF151" s="35" t="str">
        <f t="shared" si="59"/>
        <v/>
      </c>
      <c r="AG151" s="35"/>
      <c r="AH151" s="35" t="str">
        <f t="shared" si="60"/>
        <v/>
      </c>
      <c r="AI151" s="35"/>
      <c r="AJ151" s="35" t="str">
        <f t="shared" si="61"/>
        <v/>
      </c>
      <c r="AK151" s="35"/>
      <c r="AL151" s="35" t="str">
        <f t="shared" si="62"/>
        <v/>
      </c>
      <c r="AM151" s="35"/>
      <c r="AN151" s="35" t="str">
        <f t="shared" si="63"/>
        <v/>
      </c>
      <c r="AO151" s="36"/>
      <c r="AP151"/>
      <c r="AQ151" s="32"/>
      <c r="AR151" s="32"/>
      <c r="AS151" s="32"/>
      <c r="AT151" s="32"/>
      <c r="AU151" s="37"/>
      <c r="AV151" s="37"/>
      <c r="AW151" s="38"/>
      <c r="AX151" s="32"/>
      <c r="AY151" s="32"/>
      <c r="AZ151" s="39"/>
      <c r="BA151" s="39"/>
      <c r="BB151"/>
      <c r="BC151" s="41"/>
    </row>
    <row r="152" spans="2:55" x14ac:dyDescent="0.3">
      <c r="B152" s="19"/>
      <c r="E152" s="61"/>
      <c r="F152" s="33"/>
      <c r="G152" s="33"/>
      <c r="H152" s="65"/>
      <c r="I152" s="65"/>
      <c r="J152" s="32" t="str">
        <f t="shared" si="50"/>
        <v/>
      </c>
      <c r="K152" s="33"/>
      <c r="L152" s="65"/>
      <c r="M152" s="65"/>
      <c r="N152" s="32" t="str">
        <f t="shared" si="51"/>
        <v/>
      </c>
      <c r="O152" s="34"/>
      <c r="P152" s="34"/>
      <c r="Q152" s="32" t="str">
        <f t="shared" si="52"/>
        <v/>
      </c>
      <c r="R152"/>
      <c r="S152" s="35"/>
      <c r="T152" s="35" t="str">
        <f t="shared" si="53"/>
        <v/>
      </c>
      <c r="U152" s="35"/>
      <c r="V152" s="35" t="str">
        <f t="shared" si="54"/>
        <v/>
      </c>
      <c r="W152" s="35"/>
      <c r="X152" s="35" t="str">
        <f t="shared" si="55"/>
        <v/>
      </c>
      <c r="Y152" s="35"/>
      <c r="Z152" s="35" t="str">
        <f t="shared" si="56"/>
        <v/>
      </c>
      <c r="AA152" s="35"/>
      <c r="AB152" s="35" t="str">
        <f t="shared" si="57"/>
        <v/>
      </c>
      <c r="AC152" s="35"/>
      <c r="AD152" s="35" t="str">
        <f t="shared" si="58"/>
        <v/>
      </c>
      <c r="AE152" s="35"/>
      <c r="AF152" s="35" t="str">
        <f t="shared" si="59"/>
        <v/>
      </c>
      <c r="AG152" s="35"/>
      <c r="AH152" s="35" t="str">
        <f t="shared" si="60"/>
        <v/>
      </c>
      <c r="AI152" s="35"/>
      <c r="AJ152" s="35" t="str">
        <f t="shared" si="61"/>
        <v/>
      </c>
      <c r="AK152" s="35"/>
      <c r="AL152" s="35" t="str">
        <f t="shared" si="62"/>
        <v/>
      </c>
      <c r="AM152" s="35"/>
      <c r="AN152" s="35" t="str">
        <f t="shared" si="63"/>
        <v/>
      </c>
      <c r="AO152" s="36"/>
      <c r="AP152"/>
      <c r="AQ152" s="32"/>
      <c r="AR152" s="32"/>
      <c r="AS152" s="32"/>
      <c r="AT152" s="32"/>
      <c r="AU152" s="37"/>
      <c r="AV152" s="37"/>
      <c r="AW152" s="38"/>
      <c r="AX152" s="32"/>
      <c r="AY152" s="32"/>
      <c r="AZ152" s="39"/>
      <c r="BA152" s="39"/>
      <c r="BB152"/>
      <c r="BC152" s="41"/>
    </row>
    <row r="153" spans="2:55" x14ac:dyDescent="0.3">
      <c r="B153" s="19"/>
      <c r="E153" s="61"/>
      <c r="F153" s="33"/>
      <c r="G153" s="33"/>
      <c r="H153" s="65"/>
      <c r="I153" s="65"/>
      <c r="J153" s="32" t="str">
        <f t="shared" si="50"/>
        <v/>
      </c>
      <c r="K153" s="33"/>
      <c r="L153" s="65"/>
      <c r="M153" s="65"/>
      <c r="N153" s="32" t="str">
        <f t="shared" si="51"/>
        <v/>
      </c>
      <c r="O153" s="34"/>
      <c r="P153" s="34"/>
      <c r="Q153" s="32" t="str">
        <f t="shared" si="52"/>
        <v/>
      </c>
      <c r="R153"/>
      <c r="S153" s="35"/>
      <c r="T153" s="35" t="str">
        <f t="shared" si="53"/>
        <v/>
      </c>
      <c r="U153" s="35"/>
      <c r="V153" s="35" t="str">
        <f t="shared" si="54"/>
        <v/>
      </c>
      <c r="W153" s="35"/>
      <c r="X153" s="35" t="str">
        <f t="shared" si="55"/>
        <v/>
      </c>
      <c r="Y153" s="35"/>
      <c r="Z153" s="35" t="str">
        <f t="shared" si="56"/>
        <v/>
      </c>
      <c r="AA153" s="35"/>
      <c r="AB153" s="35" t="str">
        <f t="shared" si="57"/>
        <v/>
      </c>
      <c r="AC153" s="35"/>
      <c r="AD153" s="35" t="str">
        <f t="shared" si="58"/>
        <v/>
      </c>
      <c r="AE153" s="35"/>
      <c r="AF153" s="35" t="str">
        <f t="shared" si="59"/>
        <v/>
      </c>
      <c r="AG153" s="35"/>
      <c r="AH153" s="35" t="str">
        <f t="shared" si="60"/>
        <v/>
      </c>
      <c r="AI153" s="35"/>
      <c r="AJ153" s="35" t="str">
        <f t="shared" si="61"/>
        <v/>
      </c>
      <c r="AK153" s="35"/>
      <c r="AL153" s="35" t="str">
        <f t="shared" si="62"/>
        <v/>
      </c>
      <c r="AM153" s="35"/>
      <c r="AN153" s="35" t="str">
        <f t="shared" si="63"/>
        <v/>
      </c>
      <c r="AO153" s="36"/>
      <c r="AP153"/>
      <c r="AQ153" s="32"/>
      <c r="AR153" s="32"/>
      <c r="AS153" s="32"/>
      <c r="AT153" s="32"/>
      <c r="AU153" s="37"/>
      <c r="AV153" s="37"/>
      <c r="AW153" s="38"/>
      <c r="AX153" s="32"/>
      <c r="AY153" s="32"/>
      <c r="AZ153" s="39"/>
      <c r="BA153" s="39"/>
      <c r="BB153"/>
      <c r="BC153" s="41"/>
    </row>
    <row r="154" spans="2:55" x14ac:dyDescent="0.3">
      <c r="B154" s="19"/>
      <c r="E154" s="61"/>
      <c r="F154" s="33"/>
      <c r="G154" s="33"/>
      <c r="H154" s="65"/>
      <c r="I154" s="65"/>
      <c r="J154" s="32" t="str">
        <f t="shared" si="50"/>
        <v/>
      </c>
      <c r="K154" s="33"/>
      <c r="L154" s="65"/>
      <c r="M154" s="65"/>
      <c r="N154" s="32" t="str">
        <f t="shared" si="51"/>
        <v/>
      </c>
      <c r="O154" s="34"/>
      <c r="P154" s="34"/>
      <c r="Q154" s="32" t="str">
        <f t="shared" si="52"/>
        <v/>
      </c>
      <c r="R154"/>
      <c r="S154" s="35"/>
      <c r="T154" s="35" t="str">
        <f t="shared" si="53"/>
        <v/>
      </c>
      <c r="U154" s="35"/>
      <c r="V154" s="35" t="str">
        <f t="shared" si="54"/>
        <v/>
      </c>
      <c r="W154" s="35"/>
      <c r="X154" s="35" t="str">
        <f t="shared" si="55"/>
        <v/>
      </c>
      <c r="Y154" s="35"/>
      <c r="Z154" s="35" t="str">
        <f t="shared" si="56"/>
        <v/>
      </c>
      <c r="AA154" s="35"/>
      <c r="AB154" s="35" t="str">
        <f t="shared" si="57"/>
        <v/>
      </c>
      <c r="AC154" s="35"/>
      <c r="AD154" s="35" t="str">
        <f t="shared" si="58"/>
        <v/>
      </c>
      <c r="AE154" s="35"/>
      <c r="AF154" s="35" t="str">
        <f t="shared" si="59"/>
        <v/>
      </c>
      <c r="AG154" s="35"/>
      <c r="AH154" s="35" t="str">
        <f t="shared" si="60"/>
        <v/>
      </c>
      <c r="AI154" s="35"/>
      <c r="AJ154" s="35" t="str">
        <f t="shared" si="61"/>
        <v/>
      </c>
      <c r="AK154" s="35"/>
      <c r="AL154" s="35" t="str">
        <f t="shared" si="62"/>
        <v/>
      </c>
      <c r="AM154" s="35"/>
      <c r="AN154" s="35" t="str">
        <f t="shared" si="63"/>
        <v/>
      </c>
      <c r="AO154" s="36"/>
      <c r="AP154"/>
      <c r="AQ154" s="32"/>
      <c r="AR154" s="32"/>
      <c r="AS154" s="32"/>
      <c r="AT154" s="32"/>
      <c r="AU154" s="37"/>
      <c r="AV154" s="37"/>
      <c r="AW154" s="38"/>
      <c r="AX154" s="32"/>
      <c r="AY154" s="32"/>
      <c r="AZ154" s="39"/>
      <c r="BA154" s="39"/>
      <c r="BB154"/>
      <c r="BC154" s="41"/>
    </row>
    <row r="155" spans="2:55" x14ac:dyDescent="0.3">
      <c r="B155" s="19"/>
      <c r="E155" s="61"/>
      <c r="F155" s="33"/>
      <c r="G155" s="33"/>
      <c r="H155" s="65"/>
      <c r="I155" s="65"/>
      <c r="J155" s="32" t="str">
        <f t="shared" si="50"/>
        <v/>
      </c>
      <c r="K155" s="33"/>
      <c r="L155" s="65"/>
      <c r="M155" s="65"/>
      <c r="N155" s="32" t="str">
        <f t="shared" si="51"/>
        <v/>
      </c>
      <c r="O155" s="34"/>
      <c r="P155" s="34"/>
      <c r="Q155" s="32" t="str">
        <f t="shared" si="52"/>
        <v/>
      </c>
      <c r="R155"/>
      <c r="S155" s="35"/>
      <c r="T155" s="35" t="str">
        <f t="shared" si="53"/>
        <v/>
      </c>
      <c r="U155" s="35"/>
      <c r="V155" s="35" t="str">
        <f t="shared" si="54"/>
        <v/>
      </c>
      <c r="W155" s="35"/>
      <c r="X155" s="35" t="str">
        <f t="shared" si="55"/>
        <v/>
      </c>
      <c r="Y155" s="35"/>
      <c r="Z155" s="35" t="str">
        <f t="shared" si="56"/>
        <v/>
      </c>
      <c r="AA155" s="35"/>
      <c r="AB155" s="35" t="str">
        <f t="shared" si="57"/>
        <v/>
      </c>
      <c r="AC155" s="35"/>
      <c r="AD155" s="35" t="str">
        <f t="shared" si="58"/>
        <v/>
      </c>
      <c r="AE155" s="35"/>
      <c r="AF155" s="35" t="str">
        <f t="shared" si="59"/>
        <v/>
      </c>
      <c r="AG155" s="35"/>
      <c r="AH155" s="35" t="str">
        <f t="shared" si="60"/>
        <v/>
      </c>
      <c r="AI155" s="35"/>
      <c r="AJ155" s="35" t="str">
        <f t="shared" si="61"/>
        <v/>
      </c>
      <c r="AK155" s="35"/>
      <c r="AL155" s="35" t="str">
        <f t="shared" si="62"/>
        <v/>
      </c>
      <c r="AM155" s="35"/>
      <c r="AN155" s="35" t="str">
        <f t="shared" si="63"/>
        <v/>
      </c>
      <c r="AO155" s="36"/>
      <c r="AP155"/>
      <c r="AQ155" s="32"/>
      <c r="AR155" s="32"/>
      <c r="AS155" s="32"/>
      <c r="AT155" s="32"/>
      <c r="AU155" s="37"/>
      <c r="AV155" s="37"/>
      <c r="AW155" s="38"/>
      <c r="AX155" s="32"/>
      <c r="AY155" s="32"/>
      <c r="AZ155" s="39"/>
      <c r="BA155" s="39"/>
      <c r="BB155"/>
      <c r="BC155" s="41"/>
    </row>
    <row r="156" spans="2:55" x14ac:dyDescent="0.3">
      <c r="B156" s="19"/>
      <c r="E156" s="61"/>
      <c r="F156" s="33"/>
      <c r="G156" s="33"/>
      <c r="H156" s="65"/>
      <c r="I156" s="65"/>
      <c r="J156" s="32" t="str">
        <f t="shared" si="50"/>
        <v/>
      </c>
      <c r="K156" s="33"/>
      <c r="L156" s="65"/>
      <c r="M156" s="65"/>
      <c r="N156" s="32" t="str">
        <f t="shared" si="51"/>
        <v/>
      </c>
      <c r="O156" s="34"/>
      <c r="P156" s="34"/>
      <c r="Q156" s="32" t="str">
        <f t="shared" si="52"/>
        <v/>
      </c>
      <c r="R156"/>
      <c r="S156" s="35"/>
      <c r="T156" s="35" t="str">
        <f t="shared" si="53"/>
        <v/>
      </c>
      <c r="U156" s="35"/>
      <c r="V156" s="35" t="str">
        <f t="shared" si="54"/>
        <v/>
      </c>
      <c r="W156" s="35"/>
      <c r="X156" s="35" t="str">
        <f t="shared" si="55"/>
        <v/>
      </c>
      <c r="Y156" s="35"/>
      <c r="Z156" s="35" t="str">
        <f t="shared" si="56"/>
        <v/>
      </c>
      <c r="AA156" s="35"/>
      <c r="AB156" s="35" t="str">
        <f t="shared" si="57"/>
        <v/>
      </c>
      <c r="AC156" s="35"/>
      <c r="AD156" s="35" t="str">
        <f t="shared" si="58"/>
        <v/>
      </c>
      <c r="AE156" s="35"/>
      <c r="AF156" s="35" t="str">
        <f t="shared" si="59"/>
        <v/>
      </c>
      <c r="AG156" s="35"/>
      <c r="AH156" s="35" t="str">
        <f t="shared" si="60"/>
        <v/>
      </c>
      <c r="AI156" s="35"/>
      <c r="AJ156" s="35" t="str">
        <f t="shared" si="61"/>
        <v/>
      </c>
      <c r="AK156" s="35"/>
      <c r="AL156" s="35" t="str">
        <f t="shared" si="62"/>
        <v/>
      </c>
      <c r="AM156" s="35"/>
      <c r="AN156" s="35" t="str">
        <f t="shared" si="63"/>
        <v/>
      </c>
      <c r="AO156" s="36"/>
      <c r="AP156"/>
      <c r="AQ156" s="32"/>
      <c r="AR156" s="32"/>
      <c r="AS156" s="32"/>
      <c r="AT156" s="32"/>
      <c r="AU156" s="37"/>
      <c r="AV156" s="37"/>
      <c r="AW156" s="38"/>
      <c r="AX156" s="32"/>
      <c r="AY156" s="32"/>
      <c r="AZ156" s="39"/>
      <c r="BA156" s="39"/>
      <c r="BB156"/>
      <c r="BC156" s="41"/>
    </row>
    <row r="157" spans="2:55" x14ac:dyDescent="0.3">
      <c r="B157" s="19"/>
      <c r="E157" s="61"/>
      <c r="F157" s="33"/>
      <c r="G157" s="33"/>
      <c r="H157" s="65"/>
      <c r="I157" s="65"/>
      <c r="J157" s="32" t="str">
        <f t="shared" si="50"/>
        <v/>
      </c>
      <c r="K157" s="33"/>
      <c r="L157" s="65"/>
      <c r="M157" s="65"/>
      <c r="N157" s="32" t="str">
        <f t="shared" si="51"/>
        <v/>
      </c>
      <c r="O157" s="34"/>
      <c r="P157" s="34"/>
      <c r="Q157" s="32" t="str">
        <f t="shared" si="52"/>
        <v/>
      </c>
      <c r="R157"/>
      <c r="S157" s="35"/>
      <c r="T157" s="35" t="str">
        <f t="shared" si="53"/>
        <v/>
      </c>
      <c r="U157" s="35"/>
      <c r="V157" s="35" t="str">
        <f t="shared" si="54"/>
        <v/>
      </c>
      <c r="W157" s="35"/>
      <c r="X157" s="35" t="str">
        <f t="shared" si="55"/>
        <v/>
      </c>
      <c r="Y157" s="35"/>
      <c r="Z157" s="35" t="str">
        <f t="shared" si="56"/>
        <v/>
      </c>
      <c r="AA157" s="35"/>
      <c r="AB157" s="35" t="str">
        <f t="shared" si="57"/>
        <v/>
      </c>
      <c r="AC157" s="35"/>
      <c r="AD157" s="35" t="str">
        <f t="shared" si="58"/>
        <v/>
      </c>
      <c r="AE157" s="35"/>
      <c r="AF157" s="35" t="str">
        <f t="shared" si="59"/>
        <v/>
      </c>
      <c r="AG157" s="35"/>
      <c r="AH157" s="35" t="str">
        <f t="shared" si="60"/>
        <v/>
      </c>
      <c r="AI157" s="35"/>
      <c r="AJ157" s="35" t="str">
        <f t="shared" si="61"/>
        <v/>
      </c>
      <c r="AK157" s="35"/>
      <c r="AL157" s="35" t="str">
        <f t="shared" si="62"/>
        <v/>
      </c>
      <c r="AM157" s="35"/>
      <c r="AN157" s="35" t="str">
        <f t="shared" si="63"/>
        <v/>
      </c>
      <c r="AO157" s="36"/>
      <c r="AP157"/>
      <c r="AQ157" s="32"/>
      <c r="AR157" s="32"/>
      <c r="AS157" s="32"/>
      <c r="AT157" s="32"/>
      <c r="AU157" s="37"/>
      <c r="AV157" s="37"/>
      <c r="AW157" s="38"/>
      <c r="AX157" s="32"/>
      <c r="AY157" s="32"/>
      <c r="AZ157" s="39"/>
      <c r="BA157" s="39"/>
      <c r="BB157"/>
      <c r="BC157" s="41"/>
    </row>
    <row r="158" spans="2:55" x14ac:dyDescent="0.3">
      <c r="B158" s="19"/>
      <c r="E158" s="61"/>
      <c r="F158" s="33"/>
      <c r="G158" s="33"/>
      <c r="H158" s="65"/>
      <c r="I158" s="65"/>
      <c r="J158" s="32" t="str">
        <f t="shared" si="50"/>
        <v/>
      </c>
      <c r="K158" s="33"/>
      <c r="L158" s="65"/>
      <c r="M158" s="65"/>
      <c r="N158" s="32" t="str">
        <f t="shared" si="51"/>
        <v/>
      </c>
      <c r="O158" s="34"/>
      <c r="P158" s="34"/>
      <c r="Q158" s="32" t="str">
        <f t="shared" si="52"/>
        <v/>
      </c>
      <c r="R158"/>
      <c r="S158" s="35"/>
      <c r="T158" s="35" t="str">
        <f t="shared" si="53"/>
        <v/>
      </c>
      <c r="U158" s="35"/>
      <c r="V158" s="35" t="str">
        <f t="shared" si="54"/>
        <v/>
      </c>
      <c r="W158" s="35"/>
      <c r="X158" s="35" t="str">
        <f t="shared" si="55"/>
        <v/>
      </c>
      <c r="Y158" s="35"/>
      <c r="Z158" s="35" t="str">
        <f t="shared" si="56"/>
        <v/>
      </c>
      <c r="AA158" s="35"/>
      <c r="AB158" s="35" t="str">
        <f t="shared" si="57"/>
        <v/>
      </c>
      <c r="AC158" s="35"/>
      <c r="AD158" s="35" t="str">
        <f t="shared" si="58"/>
        <v/>
      </c>
      <c r="AE158" s="35"/>
      <c r="AF158" s="35" t="str">
        <f t="shared" si="59"/>
        <v/>
      </c>
      <c r="AG158" s="35"/>
      <c r="AH158" s="35" t="str">
        <f t="shared" si="60"/>
        <v/>
      </c>
      <c r="AI158" s="35"/>
      <c r="AJ158" s="35" t="str">
        <f t="shared" si="61"/>
        <v/>
      </c>
      <c r="AK158" s="35"/>
      <c r="AL158" s="35" t="str">
        <f t="shared" si="62"/>
        <v/>
      </c>
      <c r="AM158" s="35"/>
      <c r="AN158" s="35" t="str">
        <f t="shared" si="63"/>
        <v/>
      </c>
      <c r="AO158" s="36"/>
      <c r="AP158"/>
      <c r="AQ158" s="32"/>
      <c r="AR158" s="32"/>
      <c r="AS158" s="32"/>
      <c r="AT158" s="32"/>
      <c r="AU158" s="37"/>
      <c r="AV158" s="37"/>
      <c r="AW158" s="38"/>
      <c r="AX158" s="32"/>
      <c r="AY158" s="32"/>
      <c r="AZ158" s="39"/>
      <c r="BA158" s="39"/>
      <c r="BB158"/>
      <c r="BC158" s="41"/>
    </row>
    <row r="159" spans="2:55" x14ac:dyDescent="0.3">
      <c r="B159" s="19"/>
      <c r="E159" s="61"/>
      <c r="F159" s="33"/>
      <c r="G159" s="33"/>
      <c r="H159" s="65"/>
      <c r="I159" s="65"/>
      <c r="J159" s="32" t="str">
        <f t="shared" si="50"/>
        <v/>
      </c>
      <c r="K159" s="33"/>
      <c r="L159" s="65"/>
      <c r="M159" s="65"/>
      <c r="N159" s="32" t="str">
        <f t="shared" si="51"/>
        <v/>
      </c>
      <c r="O159" s="34"/>
      <c r="P159" s="34"/>
      <c r="Q159" s="32" t="str">
        <f t="shared" si="52"/>
        <v/>
      </c>
      <c r="R159"/>
      <c r="S159" s="35"/>
      <c r="T159" s="35" t="str">
        <f t="shared" si="53"/>
        <v/>
      </c>
      <c r="U159" s="35"/>
      <c r="V159" s="35" t="str">
        <f t="shared" si="54"/>
        <v/>
      </c>
      <c r="W159" s="35"/>
      <c r="X159" s="35" t="str">
        <f t="shared" si="55"/>
        <v/>
      </c>
      <c r="Y159" s="35"/>
      <c r="Z159" s="35" t="str">
        <f t="shared" si="56"/>
        <v/>
      </c>
      <c r="AA159" s="35"/>
      <c r="AB159" s="35" t="str">
        <f t="shared" si="57"/>
        <v/>
      </c>
      <c r="AC159" s="35"/>
      <c r="AD159" s="35" t="str">
        <f t="shared" si="58"/>
        <v/>
      </c>
      <c r="AE159" s="35"/>
      <c r="AF159" s="35" t="str">
        <f t="shared" si="59"/>
        <v/>
      </c>
      <c r="AG159" s="35"/>
      <c r="AH159" s="35" t="str">
        <f t="shared" si="60"/>
        <v/>
      </c>
      <c r="AI159" s="35"/>
      <c r="AJ159" s="35" t="str">
        <f t="shared" si="61"/>
        <v/>
      </c>
      <c r="AK159" s="35"/>
      <c r="AL159" s="35" t="str">
        <f t="shared" si="62"/>
        <v/>
      </c>
      <c r="AM159" s="35"/>
      <c r="AN159" s="35" t="str">
        <f t="shared" si="63"/>
        <v/>
      </c>
      <c r="AO159" s="36"/>
      <c r="AP159"/>
      <c r="AQ159" s="32"/>
      <c r="AR159" s="32"/>
      <c r="AS159" s="32"/>
      <c r="AT159" s="32"/>
      <c r="AU159" s="37"/>
      <c r="AV159" s="37"/>
      <c r="AW159" s="38"/>
      <c r="AX159" s="32"/>
      <c r="AY159" s="32"/>
      <c r="AZ159" s="39"/>
      <c r="BA159" s="39"/>
      <c r="BB159"/>
      <c r="BC159" s="41"/>
    </row>
    <row r="160" spans="2:55" x14ac:dyDescent="0.3">
      <c r="B160" s="19"/>
      <c r="E160" s="61"/>
      <c r="F160" s="33"/>
      <c r="G160" s="33"/>
      <c r="H160" s="65"/>
      <c r="I160" s="65"/>
      <c r="J160" s="32" t="str">
        <f t="shared" si="50"/>
        <v/>
      </c>
      <c r="K160" s="33"/>
      <c r="L160" s="65"/>
      <c r="M160" s="65"/>
      <c r="N160" s="32" t="str">
        <f t="shared" si="51"/>
        <v/>
      </c>
      <c r="O160" s="34"/>
      <c r="P160" s="34"/>
      <c r="Q160" s="32" t="str">
        <f t="shared" si="52"/>
        <v/>
      </c>
      <c r="R160"/>
      <c r="S160" s="35"/>
      <c r="T160" s="35" t="str">
        <f t="shared" si="53"/>
        <v/>
      </c>
      <c r="U160" s="35"/>
      <c r="V160" s="35" t="str">
        <f t="shared" si="54"/>
        <v/>
      </c>
      <c r="W160" s="35"/>
      <c r="X160" s="35" t="str">
        <f t="shared" si="55"/>
        <v/>
      </c>
      <c r="Y160" s="35"/>
      <c r="Z160" s="35" t="str">
        <f t="shared" si="56"/>
        <v/>
      </c>
      <c r="AA160" s="35"/>
      <c r="AB160" s="35" t="str">
        <f t="shared" si="57"/>
        <v/>
      </c>
      <c r="AC160" s="35"/>
      <c r="AD160" s="35" t="str">
        <f t="shared" si="58"/>
        <v/>
      </c>
      <c r="AE160" s="35"/>
      <c r="AF160" s="35" t="str">
        <f t="shared" si="59"/>
        <v/>
      </c>
      <c r="AG160" s="35"/>
      <c r="AH160" s="35" t="str">
        <f t="shared" si="60"/>
        <v/>
      </c>
      <c r="AI160" s="35"/>
      <c r="AJ160" s="35" t="str">
        <f t="shared" si="61"/>
        <v/>
      </c>
      <c r="AK160" s="35"/>
      <c r="AL160" s="35" t="str">
        <f t="shared" si="62"/>
        <v/>
      </c>
      <c r="AM160" s="35"/>
      <c r="AN160" s="35" t="str">
        <f t="shared" si="63"/>
        <v/>
      </c>
      <c r="AO160" s="36"/>
      <c r="AP160"/>
      <c r="AQ160" s="32"/>
      <c r="AR160" s="32"/>
      <c r="AS160" s="32"/>
      <c r="AT160" s="32"/>
      <c r="AU160" s="37"/>
      <c r="AV160" s="37"/>
      <c r="AW160" s="38"/>
      <c r="AX160" s="32"/>
      <c r="AY160" s="32"/>
      <c r="AZ160" s="39"/>
      <c r="BA160" s="39"/>
      <c r="BB160"/>
      <c r="BC160" s="41"/>
    </row>
    <row r="161" spans="2:55" x14ac:dyDescent="0.3">
      <c r="B161" s="19"/>
      <c r="E161" s="61"/>
      <c r="F161" s="33"/>
      <c r="G161" s="33"/>
      <c r="H161" s="65"/>
      <c r="I161" s="65"/>
      <c r="J161" s="32" t="str">
        <f t="shared" si="50"/>
        <v/>
      </c>
      <c r="K161" s="33"/>
      <c r="L161" s="65"/>
      <c r="M161" s="65"/>
      <c r="N161" s="32" t="str">
        <f t="shared" si="51"/>
        <v/>
      </c>
      <c r="O161" s="34"/>
      <c r="P161" s="34"/>
      <c r="Q161" s="32" t="str">
        <f t="shared" si="52"/>
        <v/>
      </c>
      <c r="R161"/>
      <c r="S161" s="35"/>
      <c r="T161" s="35" t="str">
        <f t="shared" si="53"/>
        <v/>
      </c>
      <c r="U161" s="35"/>
      <c r="V161" s="35" t="str">
        <f t="shared" si="54"/>
        <v/>
      </c>
      <c r="W161" s="35"/>
      <c r="X161" s="35" t="str">
        <f t="shared" si="55"/>
        <v/>
      </c>
      <c r="Y161" s="35"/>
      <c r="Z161" s="35" t="str">
        <f t="shared" si="56"/>
        <v/>
      </c>
      <c r="AA161" s="35"/>
      <c r="AB161" s="35" t="str">
        <f t="shared" si="57"/>
        <v/>
      </c>
      <c r="AC161" s="35"/>
      <c r="AD161" s="35" t="str">
        <f t="shared" si="58"/>
        <v/>
      </c>
      <c r="AE161" s="35"/>
      <c r="AF161" s="35" t="str">
        <f t="shared" si="59"/>
        <v/>
      </c>
      <c r="AG161" s="35"/>
      <c r="AH161" s="35" t="str">
        <f t="shared" si="60"/>
        <v/>
      </c>
      <c r="AI161" s="35"/>
      <c r="AJ161" s="35" t="str">
        <f t="shared" si="61"/>
        <v/>
      </c>
      <c r="AK161" s="35"/>
      <c r="AL161" s="35" t="str">
        <f t="shared" si="62"/>
        <v/>
      </c>
      <c r="AM161" s="35"/>
      <c r="AN161" s="35" t="str">
        <f t="shared" si="63"/>
        <v/>
      </c>
      <c r="AO161" s="36"/>
      <c r="AP161"/>
      <c r="AQ161" s="32"/>
      <c r="AR161" s="32"/>
      <c r="AS161" s="32"/>
      <c r="AT161" s="32"/>
      <c r="AU161" s="37"/>
      <c r="AV161" s="37"/>
      <c r="AW161" s="38"/>
      <c r="AX161" s="32"/>
      <c r="AY161" s="32"/>
      <c r="AZ161" s="39"/>
      <c r="BA161" s="39"/>
      <c r="BB161"/>
      <c r="BC161" s="41"/>
    </row>
    <row r="162" spans="2:55" x14ac:dyDescent="0.3">
      <c r="B162" s="19"/>
      <c r="E162" s="61"/>
      <c r="F162" s="33"/>
      <c r="G162" s="33"/>
      <c r="H162" s="65"/>
      <c r="I162" s="65"/>
      <c r="J162" s="32" t="str">
        <f t="shared" si="50"/>
        <v/>
      </c>
      <c r="K162" s="33"/>
      <c r="L162" s="65"/>
      <c r="M162" s="65"/>
      <c r="N162" s="32" t="str">
        <f t="shared" si="51"/>
        <v/>
      </c>
      <c r="O162" s="34"/>
      <c r="P162" s="34"/>
      <c r="Q162" s="32" t="str">
        <f t="shared" si="52"/>
        <v/>
      </c>
      <c r="R162"/>
      <c r="S162" s="35"/>
      <c r="T162" s="35" t="str">
        <f t="shared" si="53"/>
        <v/>
      </c>
      <c r="U162" s="35"/>
      <c r="V162" s="35" t="str">
        <f t="shared" si="54"/>
        <v/>
      </c>
      <c r="W162" s="35"/>
      <c r="X162" s="35" t="str">
        <f t="shared" si="55"/>
        <v/>
      </c>
      <c r="Y162" s="35"/>
      <c r="Z162" s="35" t="str">
        <f t="shared" si="56"/>
        <v/>
      </c>
      <c r="AA162" s="35"/>
      <c r="AB162" s="35" t="str">
        <f t="shared" si="57"/>
        <v/>
      </c>
      <c r="AC162" s="35"/>
      <c r="AD162" s="35" t="str">
        <f t="shared" si="58"/>
        <v/>
      </c>
      <c r="AE162" s="35"/>
      <c r="AF162" s="35" t="str">
        <f t="shared" si="59"/>
        <v/>
      </c>
      <c r="AG162" s="35"/>
      <c r="AH162" s="35" t="str">
        <f t="shared" si="60"/>
        <v/>
      </c>
      <c r="AI162" s="35"/>
      <c r="AJ162" s="35" t="str">
        <f t="shared" si="61"/>
        <v/>
      </c>
      <c r="AK162" s="35"/>
      <c r="AL162" s="35" t="str">
        <f t="shared" si="62"/>
        <v/>
      </c>
      <c r="AM162" s="35"/>
      <c r="AN162" s="35" t="str">
        <f t="shared" si="63"/>
        <v/>
      </c>
      <c r="AO162" s="36"/>
      <c r="AP162"/>
      <c r="AQ162" s="32"/>
      <c r="AR162" s="32"/>
      <c r="AS162" s="32"/>
      <c r="AT162" s="32"/>
      <c r="AU162" s="37"/>
      <c r="AV162" s="37"/>
      <c r="AW162" s="38"/>
      <c r="AX162" s="32"/>
      <c r="AY162" s="32"/>
      <c r="AZ162" s="39"/>
      <c r="BA162" s="39"/>
      <c r="BB162"/>
      <c r="BC162" s="41"/>
    </row>
    <row r="163" spans="2:55" x14ac:dyDescent="0.3">
      <c r="B163" s="19"/>
      <c r="E163" s="61"/>
      <c r="F163" s="33"/>
      <c r="G163" s="33"/>
      <c r="H163" s="65"/>
      <c r="I163" s="65"/>
      <c r="J163" s="32" t="str">
        <f t="shared" si="50"/>
        <v/>
      </c>
      <c r="K163" s="33"/>
      <c r="L163" s="65"/>
      <c r="M163" s="65"/>
      <c r="N163" s="32" t="str">
        <f t="shared" si="51"/>
        <v/>
      </c>
      <c r="O163" s="34"/>
      <c r="P163" s="34"/>
      <c r="Q163" s="32" t="str">
        <f t="shared" si="52"/>
        <v/>
      </c>
      <c r="R163"/>
      <c r="S163" s="35"/>
      <c r="T163" s="35" t="str">
        <f t="shared" si="53"/>
        <v/>
      </c>
      <c r="U163" s="35"/>
      <c r="V163" s="35" t="str">
        <f t="shared" si="54"/>
        <v/>
      </c>
      <c r="W163" s="35"/>
      <c r="X163" s="35" t="str">
        <f t="shared" si="55"/>
        <v/>
      </c>
      <c r="Y163" s="35"/>
      <c r="Z163" s="35" t="str">
        <f t="shared" si="56"/>
        <v/>
      </c>
      <c r="AA163" s="35"/>
      <c r="AB163" s="35" t="str">
        <f t="shared" si="57"/>
        <v/>
      </c>
      <c r="AC163" s="35"/>
      <c r="AD163" s="35" t="str">
        <f t="shared" si="58"/>
        <v/>
      </c>
      <c r="AE163" s="35"/>
      <c r="AF163" s="35" t="str">
        <f t="shared" si="59"/>
        <v/>
      </c>
      <c r="AG163" s="35"/>
      <c r="AH163" s="35" t="str">
        <f t="shared" si="60"/>
        <v/>
      </c>
      <c r="AI163" s="35"/>
      <c r="AJ163" s="35" t="str">
        <f t="shared" si="61"/>
        <v/>
      </c>
      <c r="AK163" s="35"/>
      <c r="AL163" s="35" t="str">
        <f t="shared" si="62"/>
        <v/>
      </c>
      <c r="AM163" s="35"/>
      <c r="AN163" s="35" t="str">
        <f t="shared" si="63"/>
        <v/>
      </c>
      <c r="AO163" s="36"/>
      <c r="AP163"/>
      <c r="AQ163" s="32"/>
      <c r="AR163" s="32"/>
      <c r="AS163" s="32"/>
      <c r="AT163" s="32"/>
      <c r="AU163" s="37"/>
      <c r="AV163" s="37"/>
      <c r="AW163" s="38"/>
      <c r="AX163" s="32"/>
      <c r="AY163" s="32"/>
      <c r="AZ163" s="39"/>
      <c r="BA163" s="39"/>
      <c r="BB163"/>
      <c r="BC163" s="41"/>
    </row>
    <row r="164" spans="2:55" x14ac:dyDescent="0.3">
      <c r="B164" s="19"/>
      <c r="E164" s="61"/>
      <c r="F164" s="33"/>
      <c r="G164" s="33"/>
      <c r="H164" s="65"/>
      <c r="I164" s="65"/>
      <c r="J164" s="32" t="str">
        <f t="shared" si="50"/>
        <v/>
      </c>
      <c r="K164" s="33"/>
      <c r="L164" s="65"/>
      <c r="M164" s="65"/>
      <c r="N164" s="32" t="str">
        <f t="shared" si="51"/>
        <v/>
      </c>
      <c r="O164" s="34"/>
      <c r="P164" s="34"/>
      <c r="Q164" s="32" t="str">
        <f t="shared" si="52"/>
        <v/>
      </c>
      <c r="R164"/>
      <c r="S164" s="35"/>
      <c r="T164" s="35" t="str">
        <f t="shared" si="53"/>
        <v/>
      </c>
      <c r="U164" s="35"/>
      <c r="V164" s="35" t="str">
        <f t="shared" si="54"/>
        <v/>
      </c>
      <c r="W164" s="35"/>
      <c r="X164" s="35" t="str">
        <f t="shared" si="55"/>
        <v/>
      </c>
      <c r="Y164" s="35"/>
      <c r="Z164" s="35" t="str">
        <f t="shared" si="56"/>
        <v/>
      </c>
      <c r="AA164" s="35"/>
      <c r="AB164" s="35" t="str">
        <f t="shared" si="57"/>
        <v/>
      </c>
      <c r="AC164" s="35"/>
      <c r="AD164" s="35" t="str">
        <f t="shared" si="58"/>
        <v/>
      </c>
      <c r="AE164" s="35"/>
      <c r="AF164" s="35" t="str">
        <f t="shared" si="59"/>
        <v/>
      </c>
      <c r="AG164" s="35"/>
      <c r="AH164" s="35" t="str">
        <f t="shared" si="60"/>
        <v/>
      </c>
      <c r="AI164" s="35"/>
      <c r="AJ164" s="35" t="str">
        <f t="shared" si="61"/>
        <v/>
      </c>
      <c r="AK164" s="35"/>
      <c r="AL164" s="35" t="str">
        <f t="shared" si="62"/>
        <v/>
      </c>
      <c r="AM164" s="35"/>
      <c r="AN164" s="35" t="str">
        <f t="shared" si="63"/>
        <v/>
      </c>
      <c r="AO164" s="36"/>
      <c r="AP164"/>
      <c r="AQ164" s="32"/>
      <c r="AR164" s="32"/>
      <c r="AS164" s="32"/>
      <c r="AT164" s="32"/>
      <c r="AU164" s="37"/>
      <c r="AV164" s="37"/>
      <c r="AW164" s="38"/>
      <c r="AX164" s="32"/>
      <c r="AY164" s="32"/>
      <c r="AZ164" s="39"/>
      <c r="BA164" s="39"/>
      <c r="BB164"/>
      <c r="BC164" s="41"/>
    </row>
    <row r="165" spans="2:55" x14ac:dyDescent="0.3">
      <c r="B165" s="19"/>
      <c r="E165" s="61"/>
      <c r="F165" s="33"/>
      <c r="G165" s="33"/>
      <c r="H165" s="65"/>
      <c r="I165" s="65"/>
      <c r="J165" s="32" t="str">
        <f t="shared" si="50"/>
        <v/>
      </c>
      <c r="K165" s="33"/>
      <c r="L165" s="65"/>
      <c r="M165" s="65"/>
      <c r="N165" s="32" t="str">
        <f t="shared" si="51"/>
        <v/>
      </c>
      <c r="O165" s="34"/>
      <c r="P165" s="34"/>
      <c r="Q165" s="32" t="str">
        <f t="shared" si="52"/>
        <v/>
      </c>
      <c r="R165"/>
      <c r="S165" s="35"/>
      <c r="T165" s="35" t="str">
        <f t="shared" si="53"/>
        <v/>
      </c>
      <c r="U165" s="35"/>
      <c r="V165" s="35" t="str">
        <f t="shared" si="54"/>
        <v/>
      </c>
      <c r="W165" s="35"/>
      <c r="X165" s="35" t="str">
        <f t="shared" si="55"/>
        <v/>
      </c>
      <c r="Y165" s="35"/>
      <c r="Z165" s="35" t="str">
        <f t="shared" si="56"/>
        <v/>
      </c>
      <c r="AA165" s="35"/>
      <c r="AB165" s="35" t="str">
        <f t="shared" si="57"/>
        <v/>
      </c>
      <c r="AC165" s="35"/>
      <c r="AD165" s="35" t="str">
        <f t="shared" si="58"/>
        <v/>
      </c>
      <c r="AE165" s="35"/>
      <c r="AF165" s="35" t="str">
        <f t="shared" si="59"/>
        <v/>
      </c>
      <c r="AG165" s="35"/>
      <c r="AH165" s="35" t="str">
        <f t="shared" si="60"/>
        <v/>
      </c>
      <c r="AI165" s="35"/>
      <c r="AJ165" s="35" t="str">
        <f t="shared" si="61"/>
        <v/>
      </c>
      <c r="AK165" s="35"/>
      <c r="AL165" s="35" t="str">
        <f t="shared" si="62"/>
        <v/>
      </c>
      <c r="AM165" s="35"/>
      <c r="AN165" s="35" t="str">
        <f t="shared" si="63"/>
        <v/>
      </c>
      <c r="AO165" s="36"/>
      <c r="AP165"/>
      <c r="AQ165" s="32"/>
      <c r="AR165" s="32"/>
      <c r="AS165" s="32"/>
      <c r="AT165" s="32"/>
      <c r="AU165" s="37"/>
      <c r="AV165" s="37"/>
      <c r="AW165" s="38"/>
      <c r="AX165" s="32"/>
      <c r="AY165" s="32"/>
      <c r="AZ165" s="39"/>
      <c r="BA165" s="39"/>
      <c r="BB165"/>
      <c r="BC165" s="41"/>
    </row>
    <row r="166" spans="2:55" x14ac:dyDescent="0.3">
      <c r="B166" s="19"/>
      <c r="E166" s="61"/>
      <c r="F166" s="33"/>
      <c r="G166" s="33"/>
      <c r="H166" s="65"/>
      <c r="I166" s="65"/>
      <c r="J166" s="32" t="str">
        <f t="shared" si="50"/>
        <v/>
      </c>
      <c r="K166" s="33"/>
      <c r="L166" s="65"/>
      <c r="M166" s="65"/>
      <c r="N166" s="32" t="str">
        <f t="shared" si="51"/>
        <v/>
      </c>
      <c r="O166" s="34"/>
      <c r="P166" s="34"/>
      <c r="Q166" s="32" t="str">
        <f t="shared" si="52"/>
        <v/>
      </c>
      <c r="R166"/>
      <c r="S166" s="35"/>
      <c r="T166" s="35" t="str">
        <f t="shared" si="53"/>
        <v/>
      </c>
      <c r="U166" s="35"/>
      <c r="V166" s="35" t="str">
        <f t="shared" si="54"/>
        <v/>
      </c>
      <c r="W166" s="35"/>
      <c r="X166" s="35" t="str">
        <f t="shared" si="55"/>
        <v/>
      </c>
      <c r="Y166" s="35"/>
      <c r="Z166" s="35" t="str">
        <f t="shared" si="56"/>
        <v/>
      </c>
      <c r="AA166" s="35"/>
      <c r="AB166" s="35" t="str">
        <f t="shared" si="57"/>
        <v/>
      </c>
      <c r="AC166" s="35"/>
      <c r="AD166" s="35" t="str">
        <f t="shared" si="58"/>
        <v/>
      </c>
      <c r="AE166" s="35"/>
      <c r="AF166" s="35" t="str">
        <f t="shared" si="59"/>
        <v/>
      </c>
      <c r="AG166" s="35"/>
      <c r="AH166" s="35" t="str">
        <f t="shared" si="60"/>
        <v/>
      </c>
      <c r="AI166" s="35"/>
      <c r="AJ166" s="35" t="str">
        <f t="shared" si="61"/>
        <v/>
      </c>
      <c r="AK166" s="35"/>
      <c r="AL166" s="35" t="str">
        <f t="shared" si="62"/>
        <v/>
      </c>
      <c r="AM166" s="35"/>
      <c r="AN166" s="35" t="str">
        <f t="shared" si="63"/>
        <v/>
      </c>
      <c r="AO166" s="36"/>
      <c r="AP166"/>
      <c r="AQ166" s="32"/>
      <c r="AR166" s="32"/>
      <c r="AS166" s="32"/>
      <c r="AT166" s="32"/>
      <c r="AU166" s="37"/>
      <c r="AV166" s="37"/>
      <c r="AW166" s="38"/>
      <c r="AX166" s="32"/>
      <c r="AY166" s="32"/>
      <c r="AZ166" s="39"/>
      <c r="BA166" s="39"/>
      <c r="BB166"/>
      <c r="BC166" s="41"/>
    </row>
    <row r="167" spans="2:55" x14ac:dyDescent="0.3">
      <c r="B167" s="19"/>
      <c r="E167" s="61"/>
      <c r="F167" s="33"/>
      <c r="G167" s="33"/>
      <c r="H167" s="65"/>
      <c r="I167" s="65"/>
      <c r="J167" s="32" t="str">
        <f t="shared" si="50"/>
        <v/>
      </c>
      <c r="K167" s="33"/>
      <c r="L167" s="65"/>
      <c r="M167" s="65"/>
      <c r="N167" s="32" t="str">
        <f t="shared" si="51"/>
        <v/>
      </c>
      <c r="O167" s="34"/>
      <c r="P167" s="34"/>
      <c r="Q167" s="32" t="str">
        <f t="shared" si="52"/>
        <v/>
      </c>
      <c r="R167"/>
      <c r="S167" s="35"/>
      <c r="T167" s="35" t="str">
        <f t="shared" si="53"/>
        <v/>
      </c>
      <c r="U167" s="35"/>
      <c r="V167" s="35" t="str">
        <f t="shared" si="54"/>
        <v/>
      </c>
      <c r="W167" s="35"/>
      <c r="X167" s="35" t="str">
        <f t="shared" si="55"/>
        <v/>
      </c>
      <c r="Y167" s="35"/>
      <c r="Z167" s="35" t="str">
        <f t="shared" si="56"/>
        <v/>
      </c>
      <c r="AA167" s="35"/>
      <c r="AB167" s="35" t="str">
        <f t="shared" si="57"/>
        <v/>
      </c>
      <c r="AC167" s="35"/>
      <c r="AD167" s="35" t="str">
        <f t="shared" si="58"/>
        <v/>
      </c>
      <c r="AE167" s="35"/>
      <c r="AF167" s="35" t="str">
        <f t="shared" si="59"/>
        <v/>
      </c>
      <c r="AG167" s="35"/>
      <c r="AH167" s="35" t="str">
        <f t="shared" si="60"/>
        <v/>
      </c>
      <c r="AI167" s="35"/>
      <c r="AJ167" s="35" t="str">
        <f t="shared" si="61"/>
        <v/>
      </c>
      <c r="AK167" s="35"/>
      <c r="AL167" s="35" t="str">
        <f t="shared" si="62"/>
        <v/>
      </c>
      <c r="AM167" s="35"/>
      <c r="AN167" s="35" t="str">
        <f t="shared" si="63"/>
        <v/>
      </c>
      <c r="AO167" s="36"/>
      <c r="AP167"/>
      <c r="AQ167" s="32"/>
      <c r="AR167" s="32"/>
      <c r="AS167" s="32"/>
      <c r="AT167" s="32"/>
      <c r="AU167" s="37"/>
      <c r="AV167" s="37"/>
      <c r="AW167" s="38"/>
      <c r="AX167" s="32"/>
      <c r="AY167" s="32"/>
      <c r="AZ167" s="39"/>
      <c r="BA167" s="39"/>
      <c r="BB167"/>
      <c r="BC167" s="41"/>
    </row>
    <row r="168" spans="2:55" x14ac:dyDescent="0.3">
      <c r="B168" s="19"/>
      <c r="E168" s="61"/>
      <c r="F168" s="33"/>
      <c r="G168" s="33"/>
      <c r="H168" s="65"/>
      <c r="I168" s="65"/>
      <c r="J168" s="32" t="str">
        <f t="shared" si="50"/>
        <v/>
      </c>
      <c r="K168" s="33"/>
      <c r="L168" s="65"/>
      <c r="M168" s="65"/>
      <c r="N168" s="32" t="str">
        <f t="shared" si="51"/>
        <v/>
      </c>
      <c r="O168" s="34"/>
      <c r="P168" s="34"/>
      <c r="Q168" s="32" t="str">
        <f t="shared" si="52"/>
        <v/>
      </c>
      <c r="R168"/>
      <c r="S168" s="35"/>
      <c r="T168" s="35" t="str">
        <f t="shared" si="53"/>
        <v/>
      </c>
      <c r="U168" s="35"/>
      <c r="V168" s="35" t="str">
        <f t="shared" si="54"/>
        <v/>
      </c>
      <c r="W168" s="35"/>
      <c r="X168" s="35" t="str">
        <f t="shared" si="55"/>
        <v/>
      </c>
      <c r="Y168" s="35"/>
      <c r="Z168" s="35" t="str">
        <f t="shared" si="56"/>
        <v/>
      </c>
      <c r="AA168" s="35"/>
      <c r="AB168" s="35" t="str">
        <f t="shared" si="57"/>
        <v/>
      </c>
      <c r="AC168" s="35"/>
      <c r="AD168" s="35" t="str">
        <f t="shared" si="58"/>
        <v/>
      </c>
      <c r="AE168" s="35"/>
      <c r="AF168" s="35" t="str">
        <f t="shared" si="59"/>
        <v/>
      </c>
      <c r="AG168" s="35"/>
      <c r="AH168" s="35" t="str">
        <f t="shared" si="60"/>
        <v/>
      </c>
      <c r="AI168" s="35"/>
      <c r="AJ168" s="35" t="str">
        <f t="shared" si="61"/>
        <v/>
      </c>
      <c r="AK168" s="35"/>
      <c r="AL168" s="35" t="str">
        <f t="shared" si="62"/>
        <v/>
      </c>
      <c r="AM168" s="35"/>
      <c r="AN168" s="35" t="str">
        <f t="shared" si="63"/>
        <v/>
      </c>
      <c r="AO168" s="36"/>
      <c r="AP168"/>
      <c r="AQ168" s="32"/>
      <c r="AR168" s="32"/>
      <c r="AS168" s="32"/>
      <c r="AT168" s="32"/>
      <c r="AU168" s="37"/>
      <c r="AV168" s="37"/>
      <c r="AW168" s="38"/>
      <c r="AX168" s="32"/>
      <c r="AY168" s="32"/>
      <c r="AZ168" s="39"/>
      <c r="BA168" s="39"/>
      <c r="BB168"/>
      <c r="BC168" s="41"/>
    </row>
    <row r="169" spans="2:55" x14ac:dyDescent="0.3">
      <c r="B169" s="19"/>
      <c r="E169" s="61"/>
      <c r="F169" s="33"/>
      <c r="G169" s="33"/>
      <c r="H169" s="65"/>
      <c r="I169" s="65"/>
      <c r="J169" s="32" t="str">
        <f t="shared" si="50"/>
        <v/>
      </c>
      <c r="K169" s="33"/>
      <c r="L169" s="65"/>
      <c r="M169" s="65"/>
      <c r="N169" s="32" t="str">
        <f t="shared" si="51"/>
        <v/>
      </c>
      <c r="O169" s="34"/>
      <c r="P169" s="34"/>
      <c r="Q169" s="32" t="str">
        <f t="shared" si="52"/>
        <v/>
      </c>
      <c r="R169"/>
      <c r="S169" s="35"/>
      <c r="T169" s="35" t="str">
        <f t="shared" ref="T169:T200" si="64">IF(S169="","",S169-U$6)</f>
        <v/>
      </c>
      <c r="U169" s="35"/>
      <c r="V169" s="35" t="str">
        <f t="shared" ref="V169:V200" si="65">IF(U169="","",U169-W$6)</f>
        <v/>
      </c>
      <c r="W169" s="35"/>
      <c r="X169" s="35" t="str">
        <f t="shared" ref="X169:X200" si="66">IF(W169="","",W169-Y$6)</f>
        <v/>
      </c>
      <c r="Y169" s="35"/>
      <c r="Z169" s="35" t="str">
        <f t="shared" ref="Z169:Z200" si="67">IF(Y169="","",Y169-AA$6)</f>
        <v/>
      </c>
      <c r="AA169" s="35"/>
      <c r="AB169" s="35" t="str">
        <f t="shared" ref="AB169:AB200" si="68">IF(AA169="","",AA169-AC$6)</f>
        <v/>
      </c>
      <c r="AC169" s="35"/>
      <c r="AD169" s="35" t="str">
        <f t="shared" ref="AD169:AD200" si="69">IF(AC169="","",AC169-AE$6)</f>
        <v/>
      </c>
      <c r="AE169" s="35"/>
      <c r="AF169" s="35" t="str">
        <f t="shared" ref="AF169:AF200" si="70">IF(AE169="","",AE169-AG$6)</f>
        <v/>
      </c>
      <c r="AG169" s="35"/>
      <c r="AH169" s="35" t="str">
        <f t="shared" ref="AH169:AH200" si="71">IF(AG169="","",AG169-AI$6)</f>
        <v/>
      </c>
      <c r="AI169" s="35"/>
      <c r="AJ169" s="35" t="str">
        <f t="shared" ref="AJ169:AJ200" si="72">IF(AI169="","",AI169-AK$6)</f>
        <v/>
      </c>
      <c r="AK169" s="35"/>
      <c r="AL169" s="35" t="str">
        <f t="shared" ref="AL169:AL200" si="73">IF(AK169="","",AK169-AM$6)</f>
        <v/>
      </c>
      <c r="AM169" s="35"/>
      <c r="AN169" s="35" t="str">
        <f t="shared" ref="AN169:AN200" si="74">IF(AM169="","",AM169-AO$6)</f>
        <v/>
      </c>
      <c r="AO169" s="36"/>
      <c r="AP169"/>
      <c r="AQ169" s="32"/>
      <c r="AR169" s="32"/>
      <c r="AS169" s="32"/>
      <c r="AT169" s="32"/>
      <c r="AU169" s="37"/>
      <c r="AV169" s="37"/>
      <c r="AW169" s="38"/>
      <c r="AX169" s="32"/>
      <c r="AY169" s="32"/>
      <c r="AZ169" s="39"/>
      <c r="BA169" s="39"/>
      <c r="BB169"/>
      <c r="BC169" s="41"/>
    </row>
    <row r="170" spans="2:55" x14ac:dyDescent="0.3">
      <c r="B170" s="19"/>
      <c r="E170" s="61"/>
      <c r="F170" s="33"/>
      <c r="G170" s="33"/>
      <c r="H170" s="65"/>
      <c r="I170" s="65"/>
      <c r="J170" s="32" t="str">
        <f t="shared" si="50"/>
        <v/>
      </c>
      <c r="K170" s="33"/>
      <c r="L170" s="65"/>
      <c r="M170" s="65"/>
      <c r="N170" s="32" t="str">
        <f t="shared" si="51"/>
        <v/>
      </c>
      <c r="O170" s="34"/>
      <c r="P170" s="34"/>
      <c r="Q170" s="32" t="str">
        <f t="shared" si="52"/>
        <v/>
      </c>
      <c r="R170"/>
      <c r="S170" s="35"/>
      <c r="T170" s="35" t="str">
        <f t="shared" si="64"/>
        <v/>
      </c>
      <c r="U170" s="35"/>
      <c r="V170" s="35" t="str">
        <f t="shared" si="65"/>
        <v/>
      </c>
      <c r="W170" s="35"/>
      <c r="X170" s="35" t="str">
        <f t="shared" si="66"/>
        <v/>
      </c>
      <c r="Y170" s="35"/>
      <c r="Z170" s="35" t="str">
        <f t="shared" si="67"/>
        <v/>
      </c>
      <c r="AA170" s="35"/>
      <c r="AB170" s="35" t="str">
        <f t="shared" si="68"/>
        <v/>
      </c>
      <c r="AC170" s="35"/>
      <c r="AD170" s="35" t="str">
        <f t="shared" si="69"/>
        <v/>
      </c>
      <c r="AE170" s="35"/>
      <c r="AF170" s="35" t="str">
        <f t="shared" si="70"/>
        <v/>
      </c>
      <c r="AG170" s="35"/>
      <c r="AH170" s="35" t="str">
        <f t="shared" si="71"/>
        <v/>
      </c>
      <c r="AI170" s="35"/>
      <c r="AJ170" s="35" t="str">
        <f t="shared" si="72"/>
        <v/>
      </c>
      <c r="AK170" s="35"/>
      <c r="AL170" s="35" t="str">
        <f t="shared" si="73"/>
        <v/>
      </c>
      <c r="AM170" s="35"/>
      <c r="AN170" s="35" t="str">
        <f t="shared" si="74"/>
        <v/>
      </c>
      <c r="AO170" s="36"/>
      <c r="AP170"/>
      <c r="AQ170" s="32"/>
      <c r="AR170" s="32"/>
      <c r="AS170" s="32"/>
      <c r="AT170" s="32"/>
      <c r="AU170" s="37"/>
      <c r="AV170" s="37"/>
      <c r="AW170" s="38"/>
      <c r="AX170" s="32"/>
      <c r="AY170" s="32"/>
      <c r="AZ170" s="39"/>
      <c r="BA170" s="39"/>
      <c r="BB170"/>
      <c r="BC170" s="41"/>
    </row>
    <row r="171" spans="2:55" x14ac:dyDescent="0.3">
      <c r="B171" s="19"/>
      <c r="E171" s="61"/>
      <c r="F171" s="33"/>
      <c r="G171" s="33"/>
      <c r="H171" s="65"/>
      <c r="I171" s="65"/>
      <c r="J171" s="32" t="str">
        <f t="shared" si="50"/>
        <v/>
      </c>
      <c r="K171" s="33"/>
      <c r="L171" s="65"/>
      <c r="M171" s="65"/>
      <c r="N171" s="32" t="str">
        <f t="shared" si="51"/>
        <v/>
      </c>
      <c r="O171" s="34"/>
      <c r="P171" s="34"/>
      <c r="Q171" s="32" t="str">
        <f t="shared" si="52"/>
        <v/>
      </c>
      <c r="R171"/>
      <c r="S171" s="35"/>
      <c r="T171" s="35" t="str">
        <f t="shared" si="64"/>
        <v/>
      </c>
      <c r="U171" s="35"/>
      <c r="V171" s="35" t="str">
        <f t="shared" si="65"/>
        <v/>
      </c>
      <c r="W171" s="35"/>
      <c r="X171" s="35" t="str">
        <f t="shared" si="66"/>
        <v/>
      </c>
      <c r="Y171" s="35"/>
      <c r="Z171" s="35" t="str">
        <f t="shared" si="67"/>
        <v/>
      </c>
      <c r="AA171" s="35"/>
      <c r="AB171" s="35" t="str">
        <f t="shared" si="68"/>
        <v/>
      </c>
      <c r="AC171" s="35"/>
      <c r="AD171" s="35" t="str">
        <f t="shared" si="69"/>
        <v/>
      </c>
      <c r="AE171" s="35"/>
      <c r="AF171" s="35" t="str">
        <f t="shared" si="70"/>
        <v/>
      </c>
      <c r="AG171" s="35"/>
      <c r="AH171" s="35" t="str">
        <f t="shared" si="71"/>
        <v/>
      </c>
      <c r="AI171" s="35"/>
      <c r="AJ171" s="35" t="str">
        <f t="shared" si="72"/>
        <v/>
      </c>
      <c r="AK171" s="35"/>
      <c r="AL171" s="35" t="str">
        <f t="shared" si="73"/>
        <v/>
      </c>
      <c r="AM171" s="35"/>
      <c r="AN171" s="35" t="str">
        <f t="shared" si="74"/>
        <v/>
      </c>
      <c r="AO171" s="36"/>
      <c r="AP171"/>
      <c r="AQ171" s="32"/>
      <c r="AR171" s="32"/>
      <c r="AS171" s="32"/>
      <c r="AT171" s="32"/>
      <c r="AU171" s="37"/>
      <c r="AV171" s="37"/>
      <c r="AW171" s="38"/>
      <c r="AX171" s="32"/>
      <c r="AY171" s="32"/>
      <c r="AZ171" s="39"/>
      <c r="BA171" s="39"/>
      <c r="BB171"/>
      <c r="BC171" s="41"/>
    </row>
    <row r="172" spans="2:55" x14ac:dyDescent="0.3">
      <c r="B172" s="19"/>
      <c r="E172" s="61"/>
      <c r="F172" s="33"/>
      <c r="G172" s="33"/>
      <c r="H172" s="65"/>
      <c r="I172" s="65"/>
      <c r="J172" s="32" t="str">
        <f t="shared" si="50"/>
        <v/>
      </c>
      <c r="K172" s="33"/>
      <c r="L172" s="65"/>
      <c r="M172" s="65"/>
      <c r="N172" s="32" t="str">
        <f t="shared" si="51"/>
        <v/>
      </c>
      <c r="O172" s="34"/>
      <c r="P172" s="34"/>
      <c r="Q172" s="32" t="str">
        <f t="shared" si="52"/>
        <v/>
      </c>
      <c r="R172"/>
      <c r="S172" s="35"/>
      <c r="T172" s="35" t="str">
        <f t="shared" si="64"/>
        <v/>
      </c>
      <c r="U172" s="35"/>
      <c r="V172" s="35" t="str">
        <f t="shared" si="65"/>
        <v/>
      </c>
      <c r="W172" s="35"/>
      <c r="X172" s="35" t="str">
        <f t="shared" si="66"/>
        <v/>
      </c>
      <c r="Y172" s="35"/>
      <c r="Z172" s="35" t="str">
        <f t="shared" si="67"/>
        <v/>
      </c>
      <c r="AA172" s="35"/>
      <c r="AB172" s="35" t="str">
        <f t="shared" si="68"/>
        <v/>
      </c>
      <c r="AC172" s="35"/>
      <c r="AD172" s="35" t="str">
        <f t="shared" si="69"/>
        <v/>
      </c>
      <c r="AE172" s="35"/>
      <c r="AF172" s="35" t="str">
        <f t="shared" si="70"/>
        <v/>
      </c>
      <c r="AG172" s="35"/>
      <c r="AH172" s="35" t="str">
        <f t="shared" si="71"/>
        <v/>
      </c>
      <c r="AI172" s="35"/>
      <c r="AJ172" s="35" t="str">
        <f t="shared" si="72"/>
        <v/>
      </c>
      <c r="AK172" s="35"/>
      <c r="AL172" s="35" t="str">
        <f t="shared" si="73"/>
        <v/>
      </c>
      <c r="AM172" s="35"/>
      <c r="AN172" s="35" t="str">
        <f t="shared" si="74"/>
        <v/>
      </c>
      <c r="AO172" s="36"/>
      <c r="AP172"/>
      <c r="AQ172" s="32"/>
      <c r="AR172" s="32"/>
      <c r="AS172" s="32"/>
      <c r="AT172" s="32"/>
      <c r="AU172" s="37"/>
      <c r="AV172" s="37"/>
      <c r="AW172" s="38"/>
      <c r="AX172" s="32"/>
      <c r="AY172" s="32"/>
      <c r="AZ172" s="39"/>
      <c r="BA172" s="39"/>
      <c r="BB172"/>
      <c r="BC172" s="41"/>
    </row>
    <row r="173" spans="2:55" x14ac:dyDescent="0.3">
      <c r="B173" s="19"/>
      <c r="E173" s="61"/>
      <c r="F173" s="33"/>
      <c r="G173" s="33"/>
      <c r="H173" s="65"/>
      <c r="I173" s="65"/>
      <c r="J173" s="32" t="str">
        <f t="shared" si="50"/>
        <v/>
      </c>
      <c r="K173" s="33"/>
      <c r="L173" s="65"/>
      <c r="M173" s="65"/>
      <c r="N173" s="32" t="str">
        <f t="shared" si="51"/>
        <v/>
      </c>
      <c r="O173" s="34"/>
      <c r="P173" s="34"/>
      <c r="Q173" s="32" t="str">
        <f t="shared" si="52"/>
        <v/>
      </c>
      <c r="R173"/>
      <c r="S173" s="35"/>
      <c r="T173" s="35" t="str">
        <f t="shared" si="64"/>
        <v/>
      </c>
      <c r="U173" s="35"/>
      <c r="V173" s="35" t="str">
        <f t="shared" si="65"/>
        <v/>
      </c>
      <c r="W173" s="35"/>
      <c r="X173" s="35" t="str">
        <f t="shared" si="66"/>
        <v/>
      </c>
      <c r="Y173" s="35"/>
      <c r="Z173" s="35" t="str">
        <f t="shared" si="67"/>
        <v/>
      </c>
      <c r="AA173" s="35"/>
      <c r="AB173" s="35" t="str">
        <f t="shared" si="68"/>
        <v/>
      </c>
      <c r="AC173" s="35"/>
      <c r="AD173" s="35" t="str">
        <f t="shared" si="69"/>
        <v/>
      </c>
      <c r="AE173" s="35"/>
      <c r="AF173" s="35" t="str">
        <f t="shared" si="70"/>
        <v/>
      </c>
      <c r="AG173" s="35"/>
      <c r="AH173" s="35" t="str">
        <f t="shared" si="71"/>
        <v/>
      </c>
      <c r="AI173" s="35"/>
      <c r="AJ173" s="35" t="str">
        <f t="shared" si="72"/>
        <v/>
      </c>
      <c r="AK173" s="35"/>
      <c r="AL173" s="35" t="str">
        <f t="shared" si="73"/>
        <v/>
      </c>
      <c r="AM173" s="35"/>
      <c r="AN173" s="35" t="str">
        <f t="shared" si="74"/>
        <v/>
      </c>
      <c r="AO173" s="36"/>
      <c r="AP173"/>
      <c r="AQ173" s="32"/>
      <c r="AR173" s="32"/>
      <c r="AS173" s="32"/>
      <c r="AT173" s="32"/>
      <c r="AU173" s="37"/>
      <c r="AV173" s="37"/>
      <c r="AW173" s="38"/>
      <c r="AX173" s="32"/>
      <c r="AY173" s="32"/>
      <c r="AZ173" s="39"/>
      <c r="BA173" s="39"/>
      <c r="BB173"/>
      <c r="BC173" s="41"/>
    </row>
    <row r="174" spans="2:55" x14ac:dyDescent="0.3">
      <c r="B174" s="19"/>
      <c r="E174" s="61"/>
      <c r="F174" s="33"/>
      <c r="G174" s="33"/>
      <c r="H174" s="65"/>
      <c r="I174" s="65"/>
      <c r="J174" s="32" t="str">
        <f t="shared" si="50"/>
        <v/>
      </c>
      <c r="K174" s="33"/>
      <c r="L174" s="65"/>
      <c r="M174" s="65"/>
      <c r="N174" s="32" t="str">
        <f t="shared" si="51"/>
        <v/>
      </c>
      <c r="O174" s="34"/>
      <c r="P174" s="34"/>
      <c r="Q174" s="32" t="str">
        <f t="shared" si="52"/>
        <v/>
      </c>
      <c r="R174"/>
      <c r="S174" s="35"/>
      <c r="T174" s="35" t="str">
        <f t="shared" si="64"/>
        <v/>
      </c>
      <c r="U174" s="35"/>
      <c r="V174" s="35" t="str">
        <f t="shared" si="65"/>
        <v/>
      </c>
      <c r="W174" s="35"/>
      <c r="X174" s="35" t="str">
        <f t="shared" si="66"/>
        <v/>
      </c>
      <c r="Y174" s="35"/>
      <c r="Z174" s="35" t="str">
        <f t="shared" si="67"/>
        <v/>
      </c>
      <c r="AA174" s="35"/>
      <c r="AB174" s="35" t="str">
        <f t="shared" si="68"/>
        <v/>
      </c>
      <c r="AC174" s="35"/>
      <c r="AD174" s="35" t="str">
        <f t="shared" si="69"/>
        <v/>
      </c>
      <c r="AE174" s="35"/>
      <c r="AF174" s="35" t="str">
        <f t="shared" si="70"/>
        <v/>
      </c>
      <c r="AG174" s="35"/>
      <c r="AH174" s="35" t="str">
        <f t="shared" si="71"/>
        <v/>
      </c>
      <c r="AI174" s="35"/>
      <c r="AJ174" s="35" t="str">
        <f t="shared" si="72"/>
        <v/>
      </c>
      <c r="AK174" s="35"/>
      <c r="AL174" s="35" t="str">
        <f t="shared" si="73"/>
        <v/>
      </c>
      <c r="AM174" s="35"/>
      <c r="AN174" s="35" t="str">
        <f t="shared" si="74"/>
        <v/>
      </c>
      <c r="AO174" s="36"/>
      <c r="AP174"/>
      <c r="AQ174" s="32"/>
      <c r="AR174" s="32"/>
      <c r="AS174" s="32"/>
      <c r="AT174" s="32"/>
      <c r="AU174" s="37"/>
      <c r="AV174" s="37"/>
      <c r="AW174" s="38"/>
      <c r="AX174" s="32"/>
      <c r="AY174" s="32"/>
      <c r="AZ174" s="39"/>
      <c r="BA174" s="39"/>
      <c r="BB174"/>
      <c r="BC174" s="41"/>
    </row>
    <row r="175" spans="2:55" x14ac:dyDescent="0.3">
      <c r="B175" s="19"/>
      <c r="E175" s="61"/>
      <c r="F175" s="33"/>
      <c r="G175" s="33"/>
      <c r="H175" s="65"/>
      <c r="I175" s="65"/>
      <c r="J175" s="32" t="str">
        <f t="shared" si="50"/>
        <v/>
      </c>
      <c r="K175" s="33"/>
      <c r="L175" s="65"/>
      <c r="M175" s="65"/>
      <c r="N175" s="32" t="str">
        <f t="shared" si="51"/>
        <v/>
      </c>
      <c r="O175" s="34"/>
      <c r="P175" s="34"/>
      <c r="Q175" s="32" t="str">
        <f t="shared" si="52"/>
        <v/>
      </c>
      <c r="R175"/>
      <c r="S175" s="35"/>
      <c r="T175" s="35" t="str">
        <f t="shared" si="64"/>
        <v/>
      </c>
      <c r="U175" s="35"/>
      <c r="V175" s="35" t="str">
        <f t="shared" si="65"/>
        <v/>
      </c>
      <c r="W175" s="35"/>
      <c r="X175" s="35" t="str">
        <f t="shared" si="66"/>
        <v/>
      </c>
      <c r="Y175" s="35"/>
      <c r="Z175" s="35" t="str">
        <f t="shared" si="67"/>
        <v/>
      </c>
      <c r="AA175" s="35"/>
      <c r="AB175" s="35" t="str">
        <f t="shared" si="68"/>
        <v/>
      </c>
      <c r="AC175" s="35"/>
      <c r="AD175" s="35" t="str">
        <f t="shared" si="69"/>
        <v/>
      </c>
      <c r="AE175" s="35"/>
      <c r="AF175" s="35" t="str">
        <f t="shared" si="70"/>
        <v/>
      </c>
      <c r="AG175" s="35"/>
      <c r="AH175" s="35" t="str">
        <f t="shared" si="71"/>
        <v/>
      </c>
      <c r="AI175" s="35"/>
      <c r="AJ175" s="35" t="str">
        <f t="shared" si="72"/>
        <v/>
      </c>
      <c r="AK175" s="35"/>
      <c r="AL175" s="35" t="str">
        <f t="shared" si="73"/>
        <v/>
      </c>
      <c r="AM175" s="35"/>
      <c r="AN175" s="35" t="str">
        <f t="shared" si="74"/>
        <v/>
      </c>
      <c r="AO175" s="36"/>
      <c r="AP175"/>
      <c r="AQ175" s="32"/>
      <c r="AR175" s="32"/>
      <c r="AS175" s="32"/>
      <c r="AT175" s="32"/>
      <c r="AU175" s="37"/>
      <c r="AV175" s="37"/>
      <c r="AW175" s="38"/>
      <c r="AX175" s="32"/>
      <c r="AY175" s="32"/>
      <c r="AZ175" s="39"/>
      <c r="BA175" s="39"/>
      <c r="BB175"/>
      <c r="BC175" s="41"/>
    </row>
    <row r="176" spans="2:55" x14ac:dyDescent="0.3">
      <c r="B176" s="19"/>
      <c r="E176" s="61"/>
      <c r="F176" s="33"/>
      <c r="G176" s="33"/>
      <c r="H176" s="65"/>
      <c r="I176" s="65"/>
      <c r="J176" s="32" t="str">
        <f t="shared" si="50"/>
        <v/>
      </c>
      <c r="K176" s="33"/>
      <c r="L176" s="65"/>
      <c r="M176" s="65"/>
      <c r="N176" s="32" t="str">
        <f t="shared" si="51"/>
        <v/>
      </c>
      <c r="O176" s="34"/>
      <c r="P176" s="34"/>
      <c r="Q176" s="32" t="str">
        <f t="shared" si="52"/>
        <v/>
      </c>
      <c r="R176"/>
      <c r="S176" s="35"/>
      <c r="T176" s="35" t="str">
        <f t="shared" si="64"/>
        <v/>
      </c>
      <c r="U176" s="35"/>
      <c r="V176" s="35" t="str">
        <f t="shared" si="65"/>
        <v/>
      </c>
      <c r="W176" s="35"/>
      <c r="X176" s="35" t="str">
        <f t="shared" si="66"/>
        <v/>
      </c>
      <c r="Y176" s="35"/>
      <c r="Z176" s="35" t="str">
        <f t="shared" si="67"/>
        <v/>
      </c>
      <c r="AA176" s="35"/>
      <c r="AB176" s="35" t="str">
        <f t="shared" si="68"/>
        <v/>
      </c>
      <c r="AC176" s="35"/>
      <c r="AD176" s="35" t="str">
        <f t="shared" si="69"/>
        <v/>
      </c>
      <c r="AE176" s="35"/>
      <c r="AF176" s="35" t="str">
        <f t="shared" si="70"/>
        <v/>
      </c>
      <c r="AG176" s="35"/>
      <c r="AH176" s="35" t="str">
        <f t="shared" si="71"/>
        <v/>
      </c>
      <c r="AI176" s="35"/>
      <c r="AJ176" s="35" t="str">
        <f t="shared" si="72"/>
        <v/>
      </c>
      <c r="AK176" s="35"/>
      <c r="AL176" s="35" t="str">
        <f t="shared" si="73"/>
        <v/>
      </c>
      <c r="AM176" s="35"/>
      <c r="AN176" s="35" t="str">
        <f t="shared" si="74"/>
        <v/>
      </c>
      <c r="AO176" s="36"/>
      <c r="AP176"/>
      <c r="AQ176" s="32"/>
      <c r="AR176" s="32"/>
      <c r="AS176" s="32"/>
      <c r="AT176" s="32"/>
      <c r="AU176" s="37"/>
      <c r="AV176" s="37"/>
      <c r="AW176" s="38"/>
      <c r="AX176" s="32"/>
      <c r="AY176" s="32"/>
      <c r="AZ176" s="39"/>
      <c r="BA176" s="39"/>
      <c r="BB176"/>
      <c r="BC176" s="41"/>
    </row>
    <row r="177" spans="2:55" x14ac:dyDescent="0.3">
      <c r="B177" s="19"/>
      <c r="E177" s="61"/>
      <c r="F177" s="33"/>
      <c r="G177" s="33"/>
      <c r="H177" s="65"/>
      <c r="I177" s="65"/>
      <c r="J177" s="32" t="str">
        <f t="shared" si="50"/>
        <v/>
      </c>
      <c r="K177" s="33"/>
      <c r="L177" s="65"/>
      <c r="M177" s="65"/>
      <c r="N177" s="32" t="str">
        <f t="shared" si="51"/>
        <v/>
      </c>
      <c r="O177" s="34"/>
      <c r="P177" s="34"/>
      <c r="Q177" s="32" t="str">
        <f t="shared" si="52"/>
        <v/>
      </c>
      <c r="R177"/>
      <c r="S177" s="35"/>
      <c r="T177" s="35" t="str">
        <f t="shared" si="64"/>
        <v/>
      </c>
      <c r="U177" s="35"/>
      <c r="V177" s="35" t="str">
        <f t="shared" si="65"/>
        <v/>
      </c>
      <c r="W177" s="35"/>
      <c r="X177" s="35" t="str">
        <f t="shared" si="66"/>
        <v/>
      </c>
      <c r="Y177" s="35"/>
      <c r="Z177" s="35" t="str">
        <f t="shared" si="67"/>
        <v/>
      </c>
      <c r="AA177" s="35"/>
      <c r="AB177" s="35" t="str">
        <f t="shared" si="68"/>
        <v/>
      </c>
      <c r="AC177" s="35"/>
      <c r="AD177" s="35" t="str">
        <f t="shared" si="69"/>
        <v/>
      </c>
      <c r="AE177" s="35"/>
      <c r="AF177" s="35" t="str">
        <f t="shared" si="70"/>
        <v/>
      </c>
      <c r="AG177" s="35"/>
      <c r="AH177" s="35" t="str">
        <f t="shared" si="71"/>
        <v/>
      </c>
      <c r="AI177" s="35"/>
      <c r="AJ177" s="35" t="str">
        <f t="shared" si="72"/>
        <v/>
      </c>
      <c r="AK177" s="35"/>
      <c r="AL177" s="35" t="str">
        <f t="shared" si="73"/>
        <v/>
      </c>
      <c r="AM177" s="35"/>
      <c r="AN177" s="35" t="str">
        <f t="shared" si="74"/>
        <v/>
      </c>
      <c r="AO177" s="36"/>
      <c r="AP177"/>
      <c r="AQ177" s="32"/>
      <c r="AR177" s="32"/>
      <c r="AS177" s="32"/>
      <c r="AT177" s="32"/>
      <c r="AU177" s="37"/>
      <c r="AV177" s="37"/>
      <c r="AW177" s="38"/>
      <c r="AX177" s="32"/>
      <c r="AY177" s="32"/>
      <c r="AZ177" s="39"/>
      <c r="BA177" s="39"/>
      <c r="BB177"/>
      <c r="BC177" s="41"/>
    </row>
    <row r="178" spans="2:55" x14ac:dyDescent="0.3">
      <c r="B178" s="19"/>
      <c r="E178" s="61"/>
      <c r="F178" s="33"/>
      <c r="G178" s="33"/>
      <c r="H178" s="65"/>
      <c r="I178" s="65"/>
      <c r="J178" s="32" t="str">
        <f t="shared" si="50"/>
        <v/>
      </c>
      <c r="K178" s="33"/>
      <c r="L178" s="65"/>
      <c r="M178" s="65"/>
      <c r="N178" s="32" t="str">
        <f t="shared" si="51"/>
        <v/>
      </c>
      <c r="O178" s="34"/>
      <c r="P178" s="34"/>
      <c r="Q178" s="32" t="str">
        <f t="shared" si="52"/>
        <v/>
      </c>
      <c r="R178"/>
      <c r="S178" s="35"/>
      <c r="T178" s="35" t="str">
        <f t="shared" si="64"/>
        <v/>
      </c>
      <c r="U178" s="35"/>
      <c r="V178" s="35" t="str">
        <f t="shared" si="65"/>
        <v/>
      </c>
      <c r="W178" s="35"/>
      <c r="X178" s="35" t="str">
        <f t="shared" si="66"/>
        <v/>
      </c>
      <c r="Y178" s="35"/>
      <c r="Z178" s="35" t="str">
        <f t="shared" si="67"/>
        <v/>
      </c>
      <c r="AA178" s="35"/>
      <c r="AB178" s="35" t="str">
        <f t="shared" si="68"/>
        <v/>
      </c>
      <c r="AC178" s="35"/>
      <c r="AD178" s="35" t="str">
        <f t="shared" si="69"/>
        <v/>
      </c>
      <c r="AE178" s="35"/>
      <c r="AF178" s="35" t="str">
        <f t="shared" si="70"/>
        <v/>
      </c>
      <c r="AG178" s="35"/>
      <c r="AH178" s="35" t="str">
        <f t="shared" si="71"/>
        <v/>
      </c>
      <c r="AI178" s="35"/>
      <c r="AJ178" s="35" t="str">
        <f t="shared" si="72"/>
        <v/>
      </c>
      <c r="AK178" s="35"/>
      <c r="AL178" s="35" t="str">
        <f t="shared" si="73"/>
        <v/>
      </c>
      <c r="AM178" s="35"/>
      <c r="AN178" s="35" t="str">
        <f t="shared" si="74"/>
        <v/>
      </c>
      <c r="AO178" s="36"/>
      <c r="AP178"/>
      <c r="AQ178" s="32"/>
      <c r="AR178" s="32"/>
      <c r="AS178" s="32"/>
      <c r="AT178" s="32"/>
      <c r="AU178" s="37"/>
      <c r="AV178" s="37"/>
      <c r="AW178" s="38"/>
      <c r="AX178" s="32"/>
      <c r="AY178" s="32"/>
      <c r="AZ178" s="39"/>
      <c r="BA178" s="39"/>
      <c r="BB178"/>
      <c r="BC178" s="41"/>
    </row>
    <row r="179" spans="2:55" x14ac:dyDescent="0.3">
      <c r="B179" s="19"/>
      <c r="E179" s="61"/>
      <c r="F179" s="33"/>
      <c r="G179" s="33"/>
      <c r="H179" s="65"/>
      <c r="I179" s="65"/>
      <c r="J179" s="32" t="str">
        <f t="shared" si="50"/>
        <v/>
      </c>
      <c r="K179" s="33"/>
      <c r="L179" s="65"/>
      <c r="M179" s="65"/>
      <c r="N179" s="32" t="str">
        <f t="shared" si="51"/>
        <v/>
      </c>
      <c r="O179" s="34"/>
      <c r="P179" s="34"/>
      <c r="Q179" s="32" t="str">
        <f t="shared" si="52"/>
        <v/>
      </c>
      <c r="R179"/>
      <c r="S179" s="35"/>
      <c r="T179" s="35" t="str">
        <f t="shared" si="64"/>
        <v/>
      </c>
      <c r="U179" s="35"/>
      <c r="V179" s="35" t="str">
        <f t="shared" si="65"/>
        <v/>
      </c>
      <c r="W179" s="35"/>
      <c r="X179" s="35" t="str">
        <f t="shared" si="66"/>
        <v/>
      </c>
      <c r="Y179" s="35"/>
      <c r="Z179" s="35" t="str">
        <f t="shared" si="67"/>
        <v/>
      </c>
      <c r="AA179" s="35"/>
      <c r="AB179" s="35" t="str">
        <f t="shared" si="68"/>
        <v/>
      </c>
      <c r="AC179" s="35"/>
      <c r="AD179" s="35" t="str">
        <f t="shared" si="69"/>
        <v/>
      </c>
      <c r="AE179" s="35"/>
      <c r="AF179" s="35" t="str">
        <f t="shared" si="70"/>
        <v/>
      </c>
      <c r="AG179" s="35"/>
      <c r="AH179" s="35" t="str">
        <f t="shared" si="71"/>
        <v/>
      </c>
      <c r="AI179" s="35"/>
      <c r="AJ179" s="35" t="str">
        <f t="shared" si="72"/>
        <v/>
      </c>
      <c r="AK179" s="35"/>
      <c r="AL179" s="35" t="str">
        <f t="shared" si="73"/>
        <v/>
      </c>
      <c r="AM179" s="35"/>
      <c r="AN179" s="35" t="str">
        <f t="shared" si="74"/>
        <v/>
      </c>
      <c r="AO179" s="36"/>
      <c r="AP179"/>
      <c r="AQ179" s="32"/>
      <c r="AR179" s="32"/>
      <c r="AS179" s="32"/>
      <c r="AT179" s="32"/>
      <c r="AU179" s="37"/>
      <c r="AV179" s="37"/>
      <c r="AW179" s="38"/>
      <c r="AX179" s="32"/>
      <c r="AY179" s="32"/>
      <c r="AZ179" s="39"/>
      <c r="BA179" s="39"/>
      <c r="BB179"/>
      <c r="BC179" s="41"/>
    </row>
    <row r="180" spans="2:55" x14ac:dyDescent="0.3">
      <c r="B180" s="19"/>
      <c r="E180" s="61"/>
      <c r="F180" s="33"/>
      <c r="G180" s="33"/>
      <c r="H180" s="65"/>
      <c r="I180" s="65"/>
      <c r="J180" s="32" t="str">
        <f t="shared" si="50"/>
        <v/>
      </c>
      <c r="K180" s="33"/>
      <c r="L180" s="65"/>
      <c r="M180" s="65"/>
      <c r="N180" s="32" t="str">
        <f t="shared" si="51"/>
        <v/>
      </c>
      <c r="O180" s="34"/>
      <c r="P180" s="34"/>
      <c r="Q180" s="32" t="str">
        <f t="shared" si="52"/>
        <v/>
      </c>
      <c r="R180"/>
      <c r="S180" s="35"/>
      <c r="T180" s="35" t="str">
        <f t="shared" si="64"/>
        <v/>
      </c>
      <c r="U180" s="35"/>
      <c r="V180" s="35" t="str">
        <f t="shared" si="65"/>
        <v/>
      </c>
      <c r="W180" s="35"/>
      <c r="X180" s="35" t="str">
        <f t="shared" si="66"/>
        <v/>
      </c>
      <c r="Y180" s="35"/>
      <c r="Z180" s="35" t="str">
        <f t="shared" si="67"/>
        <v/>
      </c>
      <c r="AA180" s="35"/>
      <c r="AB180" s="35" t="str">
        <f t="shared" si="68"/>
        <v/>
      </c>
      <c r="AC180" s="35"/>
      <c r="AD180" s="35" t="str">
        <f t="shared" si="69"/>
        <v/>
      </c>
      <c r="AE180" s="35"/>
      <c r="AF180" s="35" t="str">
        <f t="shared" si="70"/>
        <v/>
      </c>
      <c r="AG180" s="35"/>
      <c r="AH180" s="35" t="str">
        <f t="shared" si="71"/>
        <v/>
      </c>
      <c r="AI180" s="35"/>
      <c r="AJ180" s="35" t="str">
        <f t="shared" si="72"/>
        <v/>
      </c>
      <c r="AK180" s="35"/>
      <c r="AL180" s="35" t="str">
        <f t="shared" si="73"/>
        <v/>
      </c>
      <c r="AM180" s="35"/>
      <c r="AN180" s="35" t="str">
        <f t="shared" si="74"/>
        <v/>
      </c>
      <c r="AO180" s="36"/>
      <c r="AP180"/>
      <c r="AQ180" s="32"/>
      <c r="AR180" s="32"/>
      <c r="AS180" s="32"/>
      <c r="AT180" s="32"/>
      <c r="AU180" s="37"/>
      <c r="AV180" s="37"/>
      <c r="AW180" s="38"/>
      <c r="AX180" s="32"/>
      <c r="AY180" s="32"/>
      <c r="AZ180" s="39"/>
      <c r="BA180" s="39"/>
      <c r="BB180"/>
      <c r="BC180" s="41"/>
    </row>
    <row r="181" spans="2:55" x14ac:dyDescent="0.3">
      <c r="B181" s="19"/>
      <c r="E181" s="61"/>
      <c r="F181" s="33"/>
      <c r="G181" s="33"/>
      <c r="H181" s="65"/>
      <c r="I181" s="65"/>
      <c r="J181" s="32" t="str">
        <f t="shared" si="50"/>
        <v/>
      </c>
      <c r="K181" s="33"/>
      <c r="L181" s="65"/>
      <c r="M181" s="65"/>
      <c r="N181" s="32" t="str">
        <f t="shared" si="51"/>
        <v/>
      </c>
      <c r="O181" s="34"/>
      <c r="P181" s="34"/>
      <c r="Q181" s="32" t="str">
        <f t="shared" si="52"/>
        <v/>
      </c>
      <c r="R181"/>
      <c r="S181" s="35"/>
      <c r="T181" s="35" t="str">
        <f t="shared" si="64"/>
        <v/>
      </c>
      <c r="U181" s="35"/>
      <c r="V181" s="35" t="str">
        <f t="shared" si="65"/>
        <v/>
      </c>
      <c r="W181" s="35"/>
      <c r="X181" s="35" t="str">
        <f t="shared" si="66"/>
        <v/>
      </c>
      <c r="Y181" s="35"/>
      <c r="Z181" s="35" t="str">
        <f t="shared" si="67"/>
        <v/>
      </c>
      <c r="AA181" s="35"/>
      <c r="AB181" s="35" t="str">
        <f t="shared" si="68"/>
        <v/>
      </c>
      <c r="AC181" s="35"/>
      <c r="AD181" s="35" t="str">
        <f t="shared" si="69"/>
        <v/>
      </c>
      <c r="AE181" s="35"/>
      <c r="AF181" s="35" t="str">
        <f t="shared" si="70"/>
        <v/>
      </c>
      <c r="AG181" s="35"/>
      <c r="AH181" s="35" t="str">
        <f t="shared" si="71"/>
        <v/>
      </c>
      <c r="AI181" s="35"/>
      <c r="AJ181" s="35" t="str">
        <f t="shared" si="72"/>
        <v/>
      </c>
      <c r="AK181" s="35"/>
      <c r="AL181" s="35" t="str">
        <f t="shared" si="73"/>
        <v/>
      </c>
      <c r="AM181" s="35"/>
      <c r="AN181" s="35" t="str">
        <f t="shared" si="74"/>
        <v/>
      </c>
      <c r="AO181" s="36"/>
      <c r="AP181"/>
      <c r="AQ181" s="32"/>
      <c r="AR181" s="32"/>
      <c r="AS181" s="32"/>
      <c r="AT181" s="32"/>
      <c r="AU181" s="37"/>
      <c r="AV181" s="37"/>
      <c r="AW181" s="38"/>
      <c r="AX181" s="32"/>
      <c r="AY181" s="32"/>
      <c r="AZ181" s="39"/>
      <c r="BA181" s="39"/>
      <c r="BB181"/>
      <c r="BC181" s="41"/>
    </row>
    <row r="182" spans="2:55" x14ac:dyDescent="0.3">
      <c r="B182" s="19"/>
      <c r="E182" s="61"/>
      <c r="F182" s="33"/>
      <c r="G182" s="33"/>
      <c r="H182" s="65"/>
      <c r="I182" s="65"/>
      <c r="J182" s="32" t="str">
        <f t="shared" si="50"/>
        <v/>
      </c>
      <c r="K182" s="33"/>
      <c r="L182" s="65"/>
      <c r="M182" s="65"/>
      <c r="N182" s="32" t="str">
        <f t="shared" si="51"/>
        <v/>
      </c>
      <c r="O182" s="34"/>
      <c r="P182" s="34"/>
      <c r="Q182" s="32" t="str">
        <f t="shared" si="52"/>
        <v/>
      </c>
      <c r="R182"/>
      <c r="S182" s="35"/>
      <c r="T182" s="35" t="str">
        <f t="shared" si="64"/>
        <v/>
      </c>
      <c r="U182" s="35"/>
      <c r="V182" s="35" t="str">
        <f t="shared" si="65"/>
        <v/>
      </c>
      <c r="W182" s="35"/>
      <c r="X182" s="35" t="str">
        <f t="shared" si="66"/>
        <v/>
      </c>
      <c r="Y182" s="35"/>
      <c r="Z182" s="35" t="str">
        <f t="shared" si="67"/>
        <v/>
      </c>
      <c r="AA182" s="35"/>
      <c r="AB182" s="35" t="str">
        <f t="shared" si="68"/>
        <v/>
      </c>
      <c r="AC182" s="35"/>
      <c r="AD182" s="35" t="str">
        <f t="shared" si="69"/>
        <v/>
      </c>
      <c r="AE182" s="35"/>
      <c r="AF182" s="35" t="str">
        <f t="shared" si="70"/>
        <v/>
      </c>
      <c r="AG182" s="35"/>
      <c r="AH182" s="35" t="str">
        <f t="shared" si="71"/>
        <v/>
      </c>
      <c r="AI182" s="35"/>
      <c r="AJ182" s="35" t="str">
        <f t="shared" si="72"/>
        <v/>
      </c>
      <c r="AK182" s="35"/>
      <c r="AL182" s="35" t="str">
        <f t="shared" si="73"/>
        <v/>
      </c>
      <c r="AM182" s="35"/>
      <c r="AN182" s="35" t="str">
        <f t="shared" si="74"/>
        <v/>
      </c>
      <c r="AO182" s="36"/>
      <c r="AP182"/>
      <c r="AQ182" s="32"/>
      <c r="AR182" s="32"/>
      <c r="AS182" s="32"/>
      <c r="AT182" s="32"/>
      <c r="AU182" s="37"/>
      <c r="AV182" s="37"/>
      <c r="AW182" s="38"/>
      <c r="AX182" s="32"/>
      <c r="AY182" s="32"/>
      <c r="AZ182" s="39"/>
      <c r="BA182" s="39"/>
      <c r="BB182"/>
      <c r="BC182" s="41"/>
    </row>
    <row r="183" spans="2:55" x14ac:dyDescent="0.3">
      <c r="B183" s="19"/>
      <c r="E183" s="61"/>
      <c r="F183" s="33"/>
      <c r="G183" s="33"/>
      <c r="H183" s="65"/>
      <c r="I183" s="65"/>
      <c r="J183" s="32" t="str">
        <f t="shared" si="50"/>
        <v/>
      </c>
      <c r="K183" s="33"/>
      <c r="L183" s="65"/>
      <c r="M183" s="65"/>
      <c r="N183" s="32" t="str">
        <f t="shared" si="51"/>
        <v/>
      </c>
      <c r="O183" s="34"/>
      <c r="P183" s="34"/>
      <c r="Q183" s="32" t="str">
        <f t="shared" si="52"/>
        <v/>
      </c>
      <c r="R183"/>
      <c r="S183" s="35"/>
      <c r="T183" s="35" t="str">
        <f t="shared" si="64"/>
        <v/>
      </c>
      <c r="U183" s="35"/>
      <c r="V183" s="35" t="str">
        <f t="shared" si="65"/>
        <v/>
      </c>
      <c r="W183" s="35"/>
      <c r="X183" s="35" t="str">
        <f t="shared" si="66"/>
        <v/>
      </c>
      <c r="Y183" s="35"/>
      <c r="Z183" s="35" t="str">
        <f t="shared" si="67"/>
        <v/>
      </c>
      <c r="AA183" s="35"/>
      <c r="AB183" s="35" t="str">
        <f t="shared" si="68"/>
        <v/>
      </c>
      <c r="AC183" s="35"/>
      <c r="AD183" s="35" t="str">
        <f t="shared" si="69"/>
        <v/>
      </c>
      <c r="AE183" s="35"/>
      <c r="AF183" s="35" t="str">
        <f t="shared" si="70"/>
        <v/>
      </c>
      <c r="AG183" s="35"/>
      <c r="AH183" s="35" t="str">
        <f t="shared" si="71"/>
        <v/>
      </c>
      <c r="AI183" s="35"/>
      <c r="AJ183" s="35" t="str">
        <f t="shared" si="72"/>
        <v/>
      </c>
      <c r="AK183" s="35"/>
      <c r="AL183" s="35" t="str">
        <f t="shared" si="73"/>
        <v/>
      </c>
      <c r="AM183" s="35"/>
      <c r="AN183" s="35" t="str">
        <f t="shared" si="74"/>
        <v/>
      </c>
      <c r="AO183" s="36"/>
      <c r="AP183"/>
      <c r="AQ183" s="32"/>
      <c r="AR183" s="32"/>
      <c r="AS183" s="32"/>
      <c r="AT183" s="32"/>
      <c r="AU183" s="37"/>
      <c r="AV183" s="37"/>
      <c r="AW183" s="38"/>
      <c r="AX183" s="32"/>
      <c r="AY183" s="32"/>
      <c r="AZ183" s="39"/>
      <c r="BA183" s="39"/>
      <c r="BB183"/>
      <c r="BC183" s="41"/>
    </row>
    <row r="184" spans="2:55" x14ac:dyDescent="0.3">
      <c r="B184" s="19"/>
      <c r="E184" s="61"/>
      <c r="F184" s="33"/>
      <c r="G184" s="33"/>
      <c r="H184" s="65"/>
      <c r="I184" s="65"/>
      <c r="J184" s="32" t="str">
        <f t="shared" si="50"/>
        <v/>
      </c>
      <c r="K184" s="33"/>
      <c r="L184" s="65"/>
      <c r="M184" s="65"/>
      <c r="N184" s="32" t="str">
        <f t="shared" si="51"/>
        <v/>
      </c>
      <c r="O184" s="34"/>
      <c r="P184" s="34"/>
      <c r="Q184" s="32" t="str">
        <f t="shared" si="52"/>
        <v/>
      </c>
      <c r="R184"/>
      <c r="S184" s="35"/>
      <c r="T184" s="35" t="str">
        <f t="shared" si="64"/>
        <v/>
      </c>
      <c r="U184" s="35"/>
      <c r="V184" s="35" t="str">
        <f t="shared" si="65"/>
        <v/>
      </c>
      <c r="W184" s="35"/>
      <c r="X184" s="35" t="str">
        <f t="shared" si="66"/>
        <v/>
      </c>
      <c r="Y184" s="35"/>
      <c r="Z184" s="35" t="str">
        <f t="shared" si="67"/>
        <v/>
      </c>
      <c r="AA184" s="35"/>
      <c r="AB184" s="35" t="str">
        <f t="shared" si="68"/>
        <v/>
      </c>
      <c r="AC184" s="35"/>
      <c r="AD184" s="35" t="str">
        <f t="shared" si="69"/>
        <v/>
      </c>
      <c r="AE184" s="35"/>
      <c r="AF184" s="35" t="str">
        <f t="shared" si="70"/>
        <v/>
      </c>
      <c r="AG184" s="35"/>
      <c r="AH184" s="35" t="str">
        <f t="shared" si="71"/>
        <v/>
      </c>
      <c r="AI184" s="35"/>
      <c r="AJ184" s="35" t="str">
        <f t="shared" si="72"/>
        <v/>
      </c>
      <c r="AK184" s="35"/>
      <c r="AL184" s="35" t="str">
        <f t="shared" si="73"/>
        <v/>
      </c>
      <c r="AM184" s="35"/>
      <c r="AN184" s="35" t="str">
        <f t="shared" si="74"/>
        <v/>
      </c>
      <c r="AO184" s="36"/>
      <c r="AP184"/>
      <c r="AQ184" s="32"/>
      <c r="AR184" s="32"/>
      <c r="AS184" s="32"/>
      <c r="AT184" s="32"/>
      <c r="AU184" s="37"/>
      <c r="AV184" s="37"/>
      <c r="AW184" s="38"/>
      <c r="AX184" s="32"/>
      <c r="AY184" s="32"/>
      <c r="AZ184" s="39"/>
      <c r="BA184" s="39"/>
      <c r="BB184"/>
      <c r="BC184" s="41"/>
    </row>
    <row r="185" spans="2:55" x14ac:dyDescent="0.3">
      <c r="B185" s="19"/>
      <c r="E185" s="61"/>
      <c r="F185" s="33"/>
      <c r="G185" s="33"/>
      <c r="H185" s="65"/>
      <c r="I185" s="65"/>
      <c r="J185" s="32" t="str">
        <f t="shared" si="50"/>
        <v/>
      </c>
      <c r="K185" s="33"/>
      <c r="L185" s="65"/>
      <c r="M185" s="65"/>
      <c r="N185" s="32" t="str">
        <f t="shared" si="51"/>
        <v/>
      </c>
      <c r="O185" s="34"/>
      <c r="P185" s="34"/>
      <c r="Q185" s="32" t="str">
        <f t="shared" si="52"/>
        <v/>
      </c>
      <c r="R185"/>
      <c r="S185" s="35"/>
      <c r="T185" s="35" t="str">
        <f t="shared" si="64"/>
        <v/>
      </c>
      <c r="U185" s="35"/>
      <c r="V185" s="35" t="str">
        <f t="shared" si="65"/>
        <v/>
      </c>
      <c r="W185" s="35"/>
      <c r="X185" s="35" t="str">
        <f t="shared" si="66"/>
        <v/>
      </c>
      <c r="Y185" s="35"/>
      <c r="Z185" s="35" t="str">
        <f t="shared" si="67"/>
        <v/>
      </c>
      <c r="AA185" s="35"/>
      <c r="AB185" s="35" t="str">
        <f t="shared" si="68"/>
        <v/>
      </c>
      <c r="AC185" s="35"/>
      <c r="AD185" s="35" t="str">
        <f t="shared" si="69"/>
        <v/>
      </c>
      <c r="AE185" s="35"/>
      <c r="AF185" s="35" t="str">
        <f t="shared" si="70"/>
        <v/>
      </c>
      <c r="AG185" s="35"/>
      <c r="AH185" s="35" t="str">
        <f t="shared" si="71"/>
        <v/>
      </c>
      <c r="AI185" s="35"/>
      <c r="AJ185" s="35" t="str">
        <f t="shared" si="72"/>
        <v/>
      </c>
      <c r="AK185" s="35"/>
      <c r="AL185" s="35" t="str">
        <f t="shared" si="73"/>
        <v/>
      </c>
      <c r="AM185" s="35"/>
      <c r="AN185" s="35" t="str">
        <f t="shared" si="74"/>
        <v/>
      </c>
      <c r="AO185" s="36"/>
      <c r="AP185"/>
      <c r="AQ185" s="32"/>
      <c r="AR185" s="32"/>
      <c r="AS185" s="32"/>
      <c r="AT185" s="32"/>
      <c r="AU185" s="37"/>
      <c r="AV185" s="37"/>
      <c r="AW185" s="38"/>
      <c r="AX185" s="32"/>
      <c r="AY185" s="32"/>
      <c r="AZ185" s="39"/>
      <c r="BA185" s="39"/>
      <c r="BB185"/>
      <c r="BC185" s="41"/>
    </row>
    <row r="186" spans="2:55" x14ac:dyDescent="0.3">
      <c r="B186" s="19"/>
      <c r="E186" s="61"/>
      <c r="F186" s="33"/>
      <c r="G186" s="33"/>
      <c r="H186" s="65"/>
      <c r="I186" s="65"/>
      <c r="J186" s="32" t="str">
        <f t="shared" si="50"/>
        <v/>
      </c>
      <c r="K186" s="33"/>
      <c r="L186" s="65"/>
      <c r="M186" s="65"/>
      <c r="N186" s="32" t="str">
        <f t="shared" si="51"/>
        <v/>
      </c>
      <c r="O186" s="34"/>
      <c r="P186" s="34"/>
      <c r="Q186" s="32" t="str">
        <f t="shared" si="52"/>
        <v/>
      </c>
      <c r="R186"/>
      <c r="S186" s="35"/>
      <c r="T186" s="35" t="str">
        <f t="shared" si="64"/>
        <v/>
      </c>
      <c r="U186" s="35"/>
      <c r="V186" s="35" t="str">
        <f t="shared" si="65"/>
        <v/>
      </c>
      <c r="W186" s="35"/>
      <c r="X186" s="35" t="str">
        <f t="shared" si="66"/>
        <v/>
      </c>
      <c r="Y186" s="35"/>
      <c r="Z186" s="35" t="str">
        <f t="shared" si="67"/>
        <v/>
      </c>
      <c r="AA186" s="35"/>
      <c r="AB186" s="35" t="str">
        <f t="shared" si="68"/>
        <v/>
      </c>
      <c r="AC186" s="35"/>
      <c r="AD186" s="35" t="str">
        <f t="shared" si="69"/>
        <v/>
      </c>
      <c r="AE186" s="35"/>
      <c r="AF186" s="35" t="str">
        <f t="shared" si="70"/>
        <v/>
      </c>
      <c r="AG186" s="35"/>
      <c r="AH186" s="35" t="str">
        <f t="shared" si="71"/>
        <v/>
      </c>
      <c r="AI186" s="35"/>
      <c r="AJ186" s="35" t="str">
        <f t="shared" si="72"/>
        <v/>
      </c>
      <c r="AK186" s="35"/>
      <c r="AL186" s="35" t="str">
        <f t="shared" si="73"/>
        <v/>
      </c>
      <c r="AM186" s="35"/>
      <c r="AN186" s="35" t="str">
        <f t="shared" si="74"/>
        <v/>
      </c>
      <c r="AO186" s="36"/>
      <c r="AP186"/>
      <c r="AQ186" s="32"/>
      <c r="AR186" s="32"/>
      <c r="AS186" s="32"/>
      <c r="AT186" s="32"/>
      <c r="AU186" s="37"/>
      <c r="AV186" s="37"/>
      <c r="AW186" s="38"/>
      <c r="AX186" s="32"/>
      <c r="AY186" s="32"/>
      <c r="AZ186" s="39"/>
      <c r="BA186" s="39"/>
      <c r="BB186"/>
      <c r="BC186" s="41"/>
    </row>
    <row r="187" spans="2:55" x14ac:dyDescent="0.3">
      <c r="B187" s="19"/>
      <c r="E187" s="61"/>
      <c r="F187" s="33"/>
      <c r="G187" s="33"/>
      <c r="H187" s="65"/>
      <c r="I187" s="65"/>
      <c r="J187" s="32" t="str">
        <f t="shared" si="50"/>
        <v/>
      </c>
      <c r="K187" s="33"/>
      <c r="L187" s="65"/>
      <c r="M187" s="65"/>
      <c r="N187" s="32" t="str">
        <f t="shared" si="51"/>
        <v/>
      </c>
      <c r="O187" s="34"/>
      <c r="P187" s="34"/>
      <c r="Q187" s="32" t="str">
        <f t="shared" si="52"/>
        <v/>
      </c>
      <c r="R187"/>
      <c r="S187" s="35"/>
      <c r="T187" s="35" t="str">
        <f t="shared" si="64"/>
        <v/>
      </c>
      <c r="U187" s="35"/>
      <c r="V187" s="35" t="str">
        <f t="shared" si="65"/>
        <v/>
      </c>
      <c r="W187" s="35"/>
      <c r="X187" s="35" t="str">
        <f t="shared" si="66"/>
        <v/>
      </c>
      <c r="Y187" s="35"/>
      <c r="Z187" s="35" t="str">
        <f t="shared" si="67"/>
        <v/>
      </c>
      <c r="AA187" s="35"/>
      <c r="AB187" s="35" t="str">
        <f t="shared" si="68"/>
        <v/>
      </c>
      <c r="AC187" s="35"/>
      <c r="AD187" s="35" t="str">
        <f t="shared" si="69"/>
        <v/>
      </c>
      <c r="AE187" s="35"/>
      <c r="AF187" s="35" t="str">
        <f t="shared" si="70"/>
        <v/>
      </c>
      <c r="AG187" s="35"/>
      <c r="AH187" s="35" t="str">
        <f t="shared" si="71"/>
        <v/>
      </c>
      <c r="AI187" s="35"/>
      <c r="AJ187" s="35" t="str">
        <f t="shared" si="72"/>
        <v/>
      </c>
      <c r="AK187" s="35"/>
      <c r="AL187" s="35" t="str">
        <f t="shared" si="73"/>
        <v/>
      </c>
      <c r="AM187" s="35"/>
      <c r="AN187" s="35" t="str">
        <f t="shared" si="74"/>
        <v/>
      </c>
      <c r="AO187" s="36"/>
      <c r="AP187"/>
      <c r="AQ187" s="32"/>
      <c r="AR187" s="32"/>
      <c r="AS187" s="32"/>
      <c r="AT187" s="32"/>
      <c r="AU187" s="37"/>
      <c r="AV187" s="37"/>
      <c r="AW187" s="38"/>
      <c r="AX187" s="32"/>
      <c r="AY187" s="32"/>
      <c r="AZ187" s="39"/>
      <c r="BA187" s="39"/>
      <c r="BB187"/>
      <c r="BC187" s="41"/>
    </row>
    <row r="188" spans="2:55" x14ac:dyDescent="0.3">
      <c r="B188" s="19"/>
      <c r="E188" s="61"/>
      <c r="F188" s="33"/>
      <c r="G188" s="33"/>
      <c r="H188" s="65"/>
      <c r="I188" s="65"/>
      <c r="J188" s="32" t="str">
        <f t="shared" si="50"/>
        <v/>
      </c>
      <c r="K188" s="33"/>
      <c r="L188" s="65"/>
      <c r="M188" s="65"/>
      <c r="N188" s="32" t="str">
        <f t="shared" si="51"/>
        <v/>
      </c>
      <c r="O188" s="34"/>
      <c r="P188" s="34"/>
      <c r="Q188" s="32" t="str">
        <f t="shared" si="52"/>
        <v/>
      </c>
      <c r="R188"/>
      <c r="S188" s="35"/>
      <c r="T188" s="35" t="str">
        <f t="shared" si="64"/>
        <v/>
      </c>
      <c r="U188" s="35"/>
      <c r="V188" s="35" t="str">
        <f t="shared" si="65"/>
        <v/>
      </c>
      <c r="W188" s="35"/>
      <c r="X188" s="35" t="str">
        <f t="shared" si="66"/>
        <v/>
      </c>
      <c r="Y188" s="35"/>
      <c r="Z188" s="35" t="str">
        <f t="shared" si="67"/>
        <v/>
      </c>
      <c r="AA188" s="35"/>
      <c r="AB188" s="35" t="str">
        <f t="shared" si="68"/>
        <v/>
      </c>
      <c r="AC188" s="35"/>
      <c r="AD188" s="35" t="str">
        <f t="shared" si="69"/>
        <v/>
      </c>
      <c r="AE188" s="35"/>
      <c r="AF188" s="35" t="str">
        <f t="shared" si="70"/>
        <v/>
      </c>
      <c r="AG188" s="35"/>
      <c r="AH188" s="35" t="str">
        <f t="shared" si="71"/>
        <v/>
      </c>
      <c r="AI188" s="35"/>
      <c r="AJ188" s="35" t="str">
        <f t="shared" si="72"/>
        <v/>
      </c>
      <c r="AK188" s="35"/>
      <c r="AL188" s="35" t="str">
        <f t="shared" si="73"/>
        <v/>
      </c>
      <c r="AM188" s="35"/>
      <c r="AN188" s="35" t="str">
        <f t="shared" si="74"/>
        <v/>
      </c>
      <c r="AO188" s="36"/>
      <c r="AP188"/>
      <c r="AQ188" s="32"/>
      <c r="AR188" s="32"/>
      <c r="AS188" s="32"/>
      <c r="AT188" s="32"/>
      <c r="AU188" s="37"/>
      <c r="AV188" s="37"/>
      <c r="AW188" s="38"/>
      <c r="AX188" s="32"/>
      <c r="AY188" s="32"/>
      <c r="AZ188" s="39"/>
      <c r="BA188" s="39"/>
      <c r="BB188"/>
      <c r="BC188" s="41"/>
    </row>
    <row r="189" spans="2:55" x14ac:dyDescent="0.3">
      <c r="B189" s="19"/>
      <c r="E189" s="61"/>
      <c r="F189" s="33"/>
      <c r="G189" s="33"/>
      <c r="H189" s="65"/>
      <c r="I189" s="65"/>
      <c r="J189" s="32" t="str">
        <f t="shared" si="50"/>
        <v/>
      </c>
      <c r="K189" s="33"/>
      <c r="L189" s="65"/>
      <c r="M189" s="65"/>
      <c r="N189" s="32" t="str">
        <f t="shared" si="51"/>
        <v/>
      </c>
      <c r="O189" s="34"/>
      <c r="P189" s="34"/>
      <c r="Q189" s="32" t="str">
        <f t="shared" si="52"/>
        <v/>
      </c>
      <c r="R189"/>
      <c r="S189" s="35"/>
      <c r="T189" s="35" t="str">
        <f t="shared" si="64"/>
        <v/>
      </c>
      <c r="U189" s="35"/>
      <c r="V189" s="35" t="str">
        <f t="shared" si="65"/>
        <v/>
      </c>
      <c r="W189" s="35"/>
      <c r="X189" s="35" t="str">
        <f t="shared" si="66"/>
        <v/>
      </c>
      <c r="Y189" s="35"/>
      <c r="Z189" s="35" t="str">
        <f t="shared" si="67"/>
        <v/>
      </c>
      <c r="AA189" s="35"/>
      <c r="AB189" s="35" t="str">
        <f t="shared" si="68"/>
        <v/>
      </c>
      <c r="AC189" s="35"/>
      <c r="AD189" s="35" t="str">
        <f t="shared" si="69"/>
        <v/>
      </c>
      <c r="AE189" s="35"/>
      <c r="AF189" s="35" t="str">
        <f t="shared" si="70"/>
        <v/>
      </c>
      <c r="AG189" s="35"/>
      <c r="AH189" s="35" t="str">
        <f t="shared" si="71"/>
        <v/>
      </c>
      <c r="AI189" s="35"/>
      <c r="AJ189" s="35" t="str">
        <f t="shared" si="72"/>
        <v/>
      </c>
      <c r="AK189" s="35"/>
      <c r="AL189" s="35" t="str">
        <f t="shared" si="73"/>
        <v/>
      </c>
      <c r="AM189" s="35"/>
      <c r="AN189" s="35" t="str">
        <f t="shared" si="74"/>
        <v/>
      </c>
      <c r="AO189" s="36"/>
      <c r="AP189"/>
      <c r="AQ189" s="32"/>
      <c r="AR189" s="32"/>
      <c r="AS189" s="32"/>
      <c r="AT189" s="32"/>
      <c r="AU189" s="37"/>
      <c r="AV189" s="37"/>
      <c r="AW189" s="38"/>
      <c r="AX189" s="32"/>
      <c r="AY189" s="32"/>
      <c r="AZ189" s="39"/>
      <c r="BA189" s="39"/>
      <c r="BB189"/>
      <c r="BC189" s="41"/>
    </row>
    <row r="190" spans="2:55" x14ac:dyDescent="0.3">
      <c r="B190" s="19"/>
      <c r="E190" s="61"/>
      <c r="F190" s="33"/>
      <c r="G190" s="33"/>
      <c r="H190" s="65"/>
      <c r="I190" s="65"/>
      <c r="J190" s="32" t="str">
        <f t="shared" si="50"/>
        <v/>
      </c>
      <c r="K190" s="33"/>
      <c r="L190" s="65"/>
      <c r="M190" s="65"/>
      <c r="N190" s="32" t="str">
        <f t="shared" si="51"/>
        <v/>
      </c>
      <c r="O190" s="34"/>
      <c r="P190" s="34"/>
      <c r="Q190" s="32" t="str">
        <f t="shared" si="52"/>
        <v/>
      </c>
      <c r="R190"/>
      <c r="S190" s="35"/>
      <c r="T190" s="35" t="str">
        <f t="shared" si="64"/>
        <v/>
      </c>
      <c r="U190" s="35"/>
      <c r="V190" s="35" t="str">
        <f t="shared" si="65"/>
        <v/>
      </c>
      <c r="W190" s="35"/>
      <c r="X190" s="35" t="str">
        <f t="shared" si="66"/>
        <v/>
      </c>
      <c r="Y190" s="35"/>
      <c r="Z190" s="35" t="str">
        <f t="shared" si="67"/>
        <v/>
      </c>
      <c r="AA190" s="35"/>
      <c r="AB190" s="35" t="str">
        <f t="shared" si="68"/>
        <v/>
      </c>
      <c r="AC190" s="35"/>
      <c r="AD190" s="35" t="str">
        <f t="shared" si="69"/>
        <v/>
      </c>
      <c r="AE190" s="35"/>
      <c r="AF190" s="35" t="str">
        <f t="shared" si="70"/>
        <v/>
      </c>
      <c r="AG190" s="35"/>
      <c r="AH190" s="35" t="str">
        <f t="shared" si="71"/>
        <v/>
      </c>
      <c r="AI190" s="35"/>
      <c r="AJ190" s="35" t="str">
        <f t="shared" si="72"/>
        <v/>
      </c>
      <c r="AK190" s="35"/>
      <c r="AL190" s="35" t="str">
        <f t="shared" si="73"/>
        <v/>
      </c>
      <c r="AM190" s="35"/>
      <c r="AN190" s="35" t="str">
        <f t="shared" si="74"/>
        <v/>
      </c>
      <c r="AO190" s="36"/>
      <c r="AP190"/>
      <c r="AQ190" s="32"/>
      <c r="AR190" s="32"/>
      <c r="AS190" s="32"/>
      <c r="AT190" s="32"/>
      <c r="AU190" s="37"/>
      <c r="AV190" s="37"/>
      <c r="AW190" s="38"/>
      <c r="AX190" s="32"/>
      <c r="AY190" s="32"/>
      <c r="AZ190" s="39"/>
      <c r="BA190" s="39"/>
      <c r="BB190"/>
      <c r="BC190" s="41"/>
    </row>
    <row r="191" spans="2:55" x14ac:dyDescent="0.3">
      <c r="B191" s="19"/>
      <c r="E191" s="61"/>
      <c r="F191" s="33"/>
      <c r="G191" s="33"/>
      <c r="H191" s="65"/>
      <c r="I191" s="65"/>
      <c r="J191" s="32" t="str">
        <f t="shared" si="50"/>
        <v/>
      </c>
      <c r="K191" s="33"/>
      <c r="L191" s="65"/>
      <c r="M191" s="65"/>
      <c r="N191" s="32" t="str">
        <f t="shared" si="51"/>
        <v/>
      </c>
      <c r="O191" s="34"/>
      <c r="P191" s="34"/>
      <c r="Q191" s="32" t="str">
        <f t="shared" si="52"/>
        <v/>
      </c>
      <c r="R191"/>
      <c r="S191" s="35"/>
      <c r="T191" s="35" t="str">
        <f t="shared" si="64"/>
        <v/>
      </c>
      <c r="U191" s="35"/>
      <c r="V191" s="35" t="str">
        <f t="shared" si="65"/>
        <v/>
      </c>
      <c r="W191" s="35"/>
      <c r="X191" s="35" t="str">
        <f t="shared" si="66"/>
        <v/>
      </c>
      <c r="Y191" s="35"/>
      <c r="Z191" s="35" t="str">
        <f t="shared" si="67"/>
        <v/>
      </c>
      <c r="AA191" s="35"/>
      <c r="AB191" s="35" t="str">
        <f t="shared" si="68"/>
        <v/>
      </c>
      <c r="AC191" s="35"/>
      <c r="AD191" s="35" t="str">
        <f t="shared" si="69"/>
        <v/>
      </c>
      <c r="AE191" s="35"/>
      <c r="AF191" s="35" t="str">
        <f t="shared" si="70"/>
        <v/>
      </c>
      <c r="AG191" s="35"/>
      <c r="AH191" s="35" t="str">
        <f t="shared" si="71"/>
        <v/>
      </c>
      <c r="AI191" s="35"/>
      <c r="AJ191" s="35" t="str">
        <f t="shared" si="72"/>
        <v/>
      </c>
      <c r="AK191" s="35"/>
      <c r="AL191" s="35" t="str">
        <f t="shared" si="73"/>
        <v/>
      </c>
      <c r="AM191" s="35"/>
      <c r="AN191" s="35" t="str">
        <f t="shared" si="74"/>
        <v/>
      </c>
      <c r="AO191" s="36"/>
      <c r="AP191"/>
      <c r="AQ191" s="32"/>
      <c r="AR191" s="32"/>
      <c r="AS191" s="32"/>
      <c r="AT191" s="32"/>
      <c r="AU191" s="37"/>
      <c r="AV191" s="37"/>
      <c r="AW191" s="38"/>
      <c r="AX191" s="32"/>
      <c r="AY191" s="32"/>
      <c r="AZ191" s="39"/>
      <c r="BA191" s="39"/>
      <c r="BB191"/>
      <c r="BC191" s="41"/>
    </row>
    <row r="192" spans="2:55" x14ac:dyDescent="0.3">
      <c r="B192" s="19"/>
      <c r="E192" s="61"/>
      <c r="F192" s="33"/>
      <c r="G192" s="33"/>
      <c r="H192" s="65"/>
      <c r="I192" s="65"/>
      <c r="J192" s="32" t="str">
        <f t="shared" si="50"/>
        <v/>
      </c>
      <c r="K192" s="33"/>
      <c r="L192" s="65"/>
      <c r="M192" s="65"/>
      <c r="N192" s="32" t="str">
        <f t="shared" si="51"/>
        <v/>
      </c>
      <c r="O192" s="34"/>
      <c r="P192" s="34"/>
      <c r="Q192" s="32" t="str">
        <f t="shared" si="52"/>
        <v/>
      </c>
      <c r="R192"/>
      <c r="S192" s="35"/>
      <c r="T192" s="35" t="str">
        <f t="shared" si="64"/>
        <v/>
      </c>
      <c r="U192" s="35"/>
      <c r="V192" s="35" t="str">
        <f t="shared" si="65"/>
        <v/>
      </c>
      <c r="W192" s="35"/>
      <c r="X192" s="35" t="str">
        <f t="shared" si="66"/>
        <v/>
      </c>
      <c r="Y192" s="35"/>
      <c r="Z192" s="35" t="str">
        <f t="shared" si="67"/>
        <v/>
      </c>
      <c r="AA192" s="35"/>
      <c r="AB192" s="35" t="str">
        <f t="shared" si="68"/>
        <v/>
      </c>
      <c r="AC192" s="35"/>
      <c r="AD192" s="35" t="str">
        <f t="shared" si="69"/>
        <v/>
      </c>
      <c r="AE192" s="35"/>
      <c r="AF192" s="35" t="str">
        <f t="shared" si="70"/>
        <v/>
      </c>
      <c r="AG192" s="35"/>
      <c r="AH192" s="35" t="str">
        <f t="shared" si="71"/>
        <v/>
      </c>
      <c r="AI192" s="35"/>
      <c r="AJ192" s="35" t="str">
        <f t="shared" si="72"/>
        <v/>
      </c>
      <c r="AK192" s="35"/>
      <c r="AL192" s="35" t="str">
        <f t="shared" si="73"/>
        <v/>
      </c>
      <c r="AM192" s="35"/>
      <c r="AN192" s="35" t="str">
        <f t="shared" si="74"/>
        <v/>
      </c>
      <c r="AO192" s="36"/>
      <c r="AP192"/>
      <c r="AQ192" s="32"/>
      <c r="AR192" s="32"/>
      <c r="AS192" s="32"/>
      <c r="AT192" s="32"/>
      <c r="AU192" s="37"/>
      <c r="AV192" s="37"/>
      <c r="AW192" s="38"/>
      <c r="AX192" s="32"/>
      <c r="AY192" s="32"/>
      <c r="AZ192" s="39"/>
      <c r="BA192" s="39"/>
      <c r="BB192"/>
      <c r="BC192" s="41"/>
    </row>
    <row r="193" spans="2:55" x14ac:dyDescent="0.3">
      <c r="B193" s="19"/>
      <c r="E193" s="61"/>
      <c r="F193" s="33"/>
      <c r="G193" s="33"/>
      <c r="H193" s="65"/>
      <c r="I193" s="65"/>
      <c r="J193" s="32" t="str">
        <f t="shared" si="50"/>
        <v/>
      </c>
      <c r="K193" s="33"/>
      <c r="L193" s="65"/>
      <c r="M193" s="65"/>
      <c r="N193" s="32" t="str">
        <f t="shared" si="51"/>
        <v/>
      </c>
      <c r="O193" s="34"/>
      <c r="P193" s="34"/>
      <c r="Q193" s="32" t="str">
        <f t="shared" si="52"/>
        <v/>
      </c>
      <c r="R193"/>
      <c r="S193" s="35"/>
      <c r="T193" s="35" t="str">
        <f t="shared" si="64"/>
        <v/>
      </c>
      <c r="U193" s="35"/>
      <c r="V193" s="35" t="str">
        <f t="shared" si="65"/>
        <v/>
      </c>
      <c r="W193" s="35"/>
      <c r="X193" s="35" t="str">
        <f t="shared" si="66"/>
        <v/>
      </c>
      <c r="Y193" s="35"/>
      <c r="Z193" s="35" t="str">
        <f t="shared" si="67"/>
        <v/>
      </c>
      <c r="AA193" s="35"/>
      <c r="AB193" s="35" t="str">
        <f t="shared" si="68"/>
        <v/>
      </c>
      <c r="AC193" s="35"/>
      <c r="AD193" s="35" t="str">
        <f t="shared" si="69"/>
        <v/>
      </c>
      <c r="AE193" s="35"/>
      <c r="AF193" s="35" t="str">
        <f t="shared" si="70"/>
        <v/>
      </c>
      <c r="AG193" s="35"/>
      <c r="AH193" s="35" t="str">
        <f t="shared" si="71"/>
        <v/>
      </c>
      <c r="AI193" s="35"/>
      <c r="AJ193" s="35" t="str">
        <f t="shared" si="72"/>
        <v/>
      </c>
      <c r="AK193" s="35"/>
      <c r="AL193" s="35" t="str">
        <f t="shared" si="73"/>
        <v/>
      </c>
      <c r="AM193" s="35"/>
      <c r="AN193" s="35" t="str">
        <f t="shared" si="74"/>
        <v/>
      </c>
      <c r="AO193" s="36"/>
      <c r="AP193"/>
      <c r="AQ193" s="32"/>
      <c r="AR193" s="32"/>
      <c r="AS193" s="32"/>
      <c r="AT193" s="32"/>
      <c r="AU193" s="37"/>
      <c r="AV193" s="37"/>
      <c r="AW193" s="38"/>
      <c r="AX193" s="32"/>
      <c r="AY193" s="32"/>
      <c r="AZ193" s="39"/>
      <c r="BA193" s="39"/>
      <c r="BB193"/>
      <c r="BC193" s="41"/>
    </row>
    <row r="194" spans="2:55" x14ac:dyDescent="0.3">
      <c r="B194" s="19"/>
      <c r="E194" s="61"/>
      <c r="F194" s="33"/>
      <c r="G194" s="33"/>
      <c r="H194" s="65"/>
      <c r="I194" s="65"/>
      <c r="J194" s="32" t="str">
        <f t="shared" si="50"/>
        <v/>
      </c>
      <c r="K194" s="33"/>
      <c r="L194" s="65"/>
      <c r="M194" s="65"/>
      <c r="N194" s="32" t="str">
        <f t="shared" si="51"/>
        <v/>
      </c>
      <c r="O194" s="34"/>
      <c r="P194" s="34"/>
      <c r="Q194" s="32" t="str">
        <f t="shared" si="52"/>
        <v/>
      </c>
      <c r="R194"/>
      <c r="S194" s="35"/>
      <c r="T194" s="35" t="str">
        <f t="shared" si="64"/>
        <v/>
      </c>
      <c r="U194" s="35"/>
      <c r="V194" s="35" t="str">
        <f t="shared" si="65"/>
        <v/>
      </c>
      <c r="W194" s="35"/>
      <c r="X194" s="35" t="str">
        <f t="shared" si="66"/>
        <v/>
      </c>
      <c r="Y194" s="35"/>
      <c r="Z194" s="35" t="str">
        <f t="shared" si="67"/>
        <v/>
      </c>
      <c r="AA194" s="35"/>
      <c r="AB194" s="35" t="str">
        <f t="shared" si="68"/>
        <v/>
      </c>
      <c r="AC194" s="35"/>
      <c r="AD194" s="35" t="str">
        <f t="shared" si="69"/>
        <v/>
      </c>
      <c r="AE194" s="35"/>
      <c r="AF194" s="35" t="str">
        <f t="shared" si="70"/>
        <v/>
      </c>
      <c r="AG194" s="35"/>
      <c r="AH194" s="35" t="str">
        <f t="shared" si="71"/>
        <v/>
      </c>
      <c r="AI194" s="35"/>
      <c r="AJ194" s="35" t="str">
        <f t="shared" si="72"/>
        <v/>
      </c>
      <c r="AK194" s="35"/>
      <c r="AL194" s="35" t="str">
        <f t="shared" si="73"/>
        <v/>
      </c>
      <c r="AM194" s="35"/>
      <c r="AN194" s="35" t="str">
        <f t="shared" si="74"/>
        <v/>
      </c>
      <c r="AO194" s="36"/>
      <c r="AP194"/>
      <c r="AQ194" s="32"/>
      <c r="AR194" s="32"/>
      <c r="AS194" s="32"/>
      <c r="AT194" s="32"/>
      <c r="AU194" s="37"/>
      <c r="AV194" s="37"/>
      <c r="AW194" s="38"/>
      <c r="AX194" s="32"/>
      <c r="AY194" s="32"/>
      <c r="AZ194" s="39"/>
      <c r="BA194" s="39"/>
      <c r="BB194"/>
      <c r="BC194" s="41"/>
    </row>
    <row r="195" spans="2:55" x14ac:dyDescent="0.3">
      <c r="B195" s="19"/>
      <c r="E195" s="61"/>
      <c r="F195" s="33"/>
      <c r="G195" s="33"/>
      <c r="H195" s="65"/>
      <c r="I195" s="65"/>
      <c r="J195" s="32" t="str">
        <f t="shared" si="50"/>
        <v/>
      </c>
      <c r="K195" s="33"/>
      <c r="L195" s="65"/>
      <c r="M195" s="65"/>
      <c r="N195" s="32" t="str">
        <f t="shared" si="51"/>
        <v/>
      </c>
      <c r="O195" s="34"/>
      <c r="P195" s="34"/>
      <c r="Q195" s="32" t="str">
        <f t="shared" si="52"/>
        <v/>
      </c>
      <c r="R195"/>
      <c r="S195" s="35"/>
      <c r="T195" s="35" t="str">
        <f t="shared" si="64"/>
        <v/>
      </c>
      <c r="U195" s="35"/>
      <c r="V195" s="35" t="str">
        <f t="shared" si="65"/>
        <v/>
      </c>
      <c r="W195" s="35"/>
      <c r="X195" s="35" t="str">
        <f t="shared" si="66"/>
        <v/>
      </c>
      <c r="Y195" s="35"/>
      <c r="Z195" s="35" t="str">
        <f t="shared" si="67"/>
        <v/>
      </c>
      <c r="AA195" s="35"/>
      <c r="AB195" s="35" t="str">
        <f t="shared" si="68"/>
        <v/>
      </c>
      <c r="AC195" s="35"/>
      <c r="AD195" s="35" t="str">
        <f t="shared" si="69"/>
        <v/>
      </c>
      <c r="AE195" s="35"/>
      <c r="AF195" s="35" t="str">
        <f t="shared" si="70"/>
        <v/>
      </c>
      <c r="AG195" s="35"/>
      <c r="AH195" s="35" t="str">
        <f t="shared" si="71"/>
        <v/>
      </c>
      <c r="AI195" s="35"/>
      <c r="AJ195" s="35" t="str">
        <f t="shared" si="72"/>
        <v/>
      </c>
      <c r="AK195" s="35"/>
      <c r="AL195" s="35" t="str">
        <f t="shared" si="73"/>
        <v/>
      </c>
      <c r="AM195" s="35"/>
      <c r="AN195" s="35" t="str">
        <f t="shared" si="74"/>
        <v/>
      </c>
      <c r="AO195" s="36"/>
      <c r="AP195"/>
      <c r="AQ195" s="32"/>
      <c r="AR195" s="32"/>
      <c r="AS195" s="32"/>
      <c r="AT195" s="32"/>
      <c r="AU195" s="37"/>
      <c r="AV195" s="37"/>
      <c r="AW195" s="38"/>
      <c r="AX195" s="32"/>
      <c r="AY195" s="32"/>
      <c r="AZ195" s="39"/>
      <c r="BA195" s="39"/>
      <c r="BB195"/>
      <c r="BC195" s="41"/>
    </row>
    <row r="196" spans="2:55" x14ac:dyDescent="0.3">
      <c r="B196" s="19"/>
      <c r="E196" s="61"/>
      <c r="F196" s="33"/>
      <c r="G196" s="33"/>
      <c r="H196" s="65"/>
      <c r="I196" s="65"/>
      <c r="J196" s="32" t="str">
        <f t="shared" si="50"/>
        <v/>
      </c>
      <c r="K196" s="33"/>
      <c r="L196" s="65"/>
      <c r="M196" s="65"/>
      <c r="N196" s="32" t="str">
        <f t="shared" si="51"/>
        <v/>
      </c>
      <c r="O196" s="34"/>
      <c r="P196" s="34"/>
      <c r="Q196" s="32" t="str">
        <f t="shared" si="52"/>
        <v/>
      </c>
      <c r="R196"/>
      <c r="S196" s="35"/>
      <c r="T196" s="35" t="str">
        <f t="shared" si="64"/>
        <v/>
      </c>
      <c r="U196" s="35"/>
      <c r="V196" s="35" t="str">
        <f t="shared" si="65"/>
        <v/>
      </c>
      <c r="W196" s="35"/>
      <c r="X196" s="35" t="str">
        <f t="shared" si="66"/>
        <v/>
      </c>
      <c r="Y196" s="35"/>
      <c r="Z196" s="35" t="str">
        <f t="shared" si="67"/>
        <v/>
      </c>
      <c r="AA196" s="35"/>
      <c r="AB196" s="35" t="str">
        <f t="shared" si="68"/>
        <v/>
      </c>
      <c r="AC196" s="35"/>
      <c r="AD196" s="35" t="str">
        <f t="shared" si="69"/>
        <v/>
      </c>
      <c r="AE196" s="35"/>
      <c r="AF196" s="35" t="str">
        <f t="shared" si="70"/>
        <v/>
      </c>
      <c r="AG196" s="35"/>
      <c r="AH196" s="35" t="str">
        <f t="shared" si="71"/>
        <v/>
      </c>
      <c r="AI196" s="35"/>
      <c r="AJ196" s="35" t="str">
        <f t="shared" si="72"/>
        <v/>
      </c>
      <c r="AK196" s="35"/>
      <c r="AL196" s="35" t="str">
        <f t="shared" si="73"/>
        <v/>
      </c>
      <c r="AM196" s="35"/>
      <c r="AN196" s="35" t="str">
        <f t="shared" si="74"/>
        <v/>
      </c>
      <c r="AO196" s="36"/>
      <c r="AP196"/>
      <c r="AQ196" s="32"/>
      <c r="AR196" s="32"/>
      <c r="AS196" s="32"/>
      <c r="AT196" s="32"/>
      <c r="AU196" s="37"/>
      <c r="AV196" s="37"/>
      <c r="AW196" s="38"/>
      <c r="AX196" s="32"/>
      <c r="AY196" s="32"/>
      <c r="AZ196" s="39"/>
      <c r="BA196" s="39"/>
      <c r="BB196"/>
      <c r="BC196" s="41"/>
    </row>
    <row r="197" spans="2:55" x14ac:dyDescent="0.3">
      <c r="B197" s="19"/>
      <c r="E197" s="61"/>
      <c r="F197" s="33"/>
      <c r="G197" s="33"/>
      <c r="H197" s="65"/>
      <c r="I197" s="65"/>
      <c r="J197" s="32" t="str">
        <f t="shared" si="50"/>
        <v/>
      </c>
      <c r="K197" s="33"/>
      <c r="L197" s="65"/>
      <c r="M197" s="65"/>
      <c r="N197" s="32" t="str">
        <f t="shared" si="51"/>
        <v/>
      </c>
      <c r="O197" s="34"/>
      <c r="P197" s="34"/>
      <c r="Q197" s="32" t="str">
        <f t="shared" si="52"/>
        <v/>
      </c>
      <c r="R197"/>
      <c r="S197" s="35"/>
      <c r="T197" s="35" t="str">
        <f t="shared" si="64"/>
        <v/>
      </c>
      <c r="U197" s="35"/>
      <c r="V197" s="35" t="str">
        <f t="shared" si="65"/>
        <v/>
      </c>
      <c r="W197" s="35"/>
      <c r="X197" s="35" t="str">
        <f t="shared" si="66"/>
        <v/>
      </c>
      <c r="Y197" s="35"/>
      <c r="Z197" s="35" t="str">
        <f t="shared" si="67"/>
        <v/>
      </c>
      <c r="AA197" s="35"/>
      <c r="AB197" s="35" t="str">
        <f t="shared" si="68"/>
        <v/>
      </c>
      <c r="AC197" s="35"/>
      <c r="AD197" s="35" t="str">
        <f t="shared" si="69"/>
        <v/>
      </c>
      <c r="AE197" s="35"/>
      <c r="AF197" s="35" t="str">
        <f t="shared" si="70"/>
        <v/>
      </c>
      <c r="AG197" s="35"/>
      <c r="AH197" s="35" t="str">
        <f t="shared" si="71"/>
        <v/>
      </c>
      <c r="AI197" s="35"/>
      <c r="AJ197" s="35" t="str">
        <f t="shared" si="72"/>
        <v/>
      </c>
      <c r="AK197" s="35"/>
      <c r="AL197" s="35" t="str">
        <f t="shared" si="73"/>
        <v/>
      </c>
      <c r="AM197" s="35"/>
      <c r="AN197" s="35" t="str">
        <f t="shared" si="74"/>
        <v/>
      </c>
      <c r="AO197" s="36"/>
      <c r="AP197"/>
      <c r="AQ197" s="32"/>
      <c r="AR197" s="32"/>
      <c r="AS197" s="32"/>
      <c r="AT197" s="32"/>
      <c r="AU197" s="37"/>
      <c r="AV197" s="37"/>
      <c r="AW197" s="38"/>
      <c r="AX197" s="32"/>
      <c r="AY197" s="32"/>
      <c r="AZ197" s="33"/>
      <c r="BA197" s="33"/>
      <c r="BB197"/>
      <c r="BC197" s="41"/>
    </row>
    <row r="198" spans="2:55" x14ac:dyDescent="0.3">
      <c r="B198" s="19"/>
      <c r="E198" s="61"/>
      <c r="F198" s="33"/>
      <c r="G198" s="33"/>
      <c r="H198" s="65"/>
      <c r="I198" s="65"/>
      <c r="J198" s="32" t="str">
        <f t="shared" si="50"/>
        <v/>
      </c>
      <c r="K198" s="33"/>
      <c r="L198" s="65"/>
      <c r="M198" s="65"/>
      <c r="N198" s="32" t="str">
        <f t="shared" si="51"/>
        <v/>
      </c>
      <c r="O198" s="34"/>
      <c r="P198" s="34"/>
      <c r="Q198" s="32" t="str">
        <f t="shared" si="52"/>
        <v/>
      </c>
      <c r="R198"/>
      <c r="S198" s="35"/>
      <c r="T198" s="35" t="str">
        <f t="shared" si="64"/>
        <v/>
      </c>
      <c r="U198" s="35"/>
      <c r="V198" s="35" t="str">
        <f t="shared" si="65"/>
        <v/>
      </c>
      <c r="W198" s="35"/>
      <c r="X198" s="35" t="str">
        <f t="shared" si="66"/>
        <v/>
      </c>
      <c r="Y198" s="35"/>
      <c r="Z198" s="35" t="str">
        <f t="shared" si="67"/>
        <v/>
      </c>
      <c r="AA198" s="35"/>
      <c r="AB198" s="35" t="str">
        <f t="shared" si="68"/>
        <v/>
      </c>
      <c r="AC198" s="35"/>
      <c r="AD198" s="35" t="str">
        <f t="shared" si="69"/>
        <v/>
      </c>
      <c r="AE198" s="35"/>
      <c r="AF198" s="35" t="str">
        <f t="shared" si="70"/>
        <v/>
      </c>
      <c r="AG198" s="35"/>
      <c r="AH198" s="35" t="str">
        <f t="shared" si="71"/>
        <v/>
      </c>
      <c r="AI198" s="35"/>
      <c r="AJ198" s="35" t="str">
        <f t="shared" si="72"/>
        <v/>
      </c>
      <c r="AK198" s="35"/>
      <c r="AL198" s="35" t="str">
        <f t="shared" si="73"/>
        <v/>
      </c>
      <c r="AM198" s="35"/>
      <c r="AN198" s="35" t="str">
        <f t="shared" si="74"/>
        <v/>
      </c>
      <c r="AO198" s="36"/>
      <c r="AP198"/>
      <c r="AQ198" s="32"/>
      <c r="AR198" s="32"/>
      <c r="AS198" s="32"/>
      <c r="AT198" s="32"/>
      <c r="AU198" s="37"/>
      <c r="AV198" s="37"/>
      <c r="AW198" s="38"/>
      <c r="AX198" s="32"/>
      <c r="AY198" s="32"/>
      <c r="AZ198" s="33"/>
      <c r="BA198" s="33"/>
      <c r="BB198"/>
      <c r="BC198" s="41"/>
    </row>
    <row r="199" spans="2:55" x14ac:dyDescent="0.3">
      <c r="B199" s="19"/>
      <c r="E199" s="61"/>
      <c r="F199" s="33"/>
      <c r="G199" s="33"/>
      <c r="H199" s="65"/>
      <c r="I199" s="65"/>
      <c r="J199" s="32" t="str">
        <f t="shared" si="50"/>
        <v/>
      </c>
      <c r="K199" s="33"/>
      <c r="L199" s="65"/>
      <c r="M199" s="65"/>
      <c r="N199" s="32" t="str">
        <f t="shared" si="51"/>
        <v/>
      </c>
      <c r="O199" s="34"/>
      <c r="P199" s="34"/>
      <c r="Q199" s="32" t="str">
        <f t="shared" si="52"/>
        <v/>
      </c>
      <c r="R199"/>
      <c r="S199" s="35"/>
      <c r="T199" s="35" t="str">
        <f t="shared" si="64"/>
        <v/>
      </c>
      <c r="U199" s="35"/>
      <c r="V199" s="35" t="str">
        <f t="shared" si="65"/>
        <v/>
      </c>
      <c r="W199" s="35"/>
      <c r="X199" s="35" t="str">
        <f t="shared" si="66"/>
        <v/>
      </c>
      <c r="Y199" s="35"/>
      <c r="Z199" s="35" t="str">
        <f t="shared" si="67"/>
        <v/>
      </c>
      <c r="AA199" s="35"/>
      <c r="AB199" s="35" t="str">
        <f t="shared" si="68"/>
        <v/>
      </c>
      <c r="AC199" s="35"/>
      <c r="AD199" s="35" t="str">
        <f t="shared" si="69"/>
        <v/>
      </c>
      <c r="AE199" s="35"/>
      <c r="AF199" s="35" t="str">
        <f t="shared" si="70"/>
        <v/>
      </c>
      <c r="AG199" s="35"/>
      <c r="AH199" s="35" t="str">
        <f t="shared" si="71"/>
        <v/>
      </c>
      <c r="AI199" s="35"/>
      <c r="AJ199" s="35" t="str">
        <f t="shared" si="72"/>
        <v/>
      </c>
      <c r="AK199" s="35"/>
      <c r="AL199" s="35" t="str">
        <f t="shared" si="73"/>
        <v/>
      </c>
      <c r="AM199" s="35"/>
      <c r="AN199" s="35" t="str">
        <f t="shared" si="74"/>
        <v/>
      </c>
      <c r="AO199" s="36"/>
      <c r="AP199"/>
      <c r="AQ199" s="32"/>
      <c r="AR199" s="32"/>
      <c r="AS199" s="32"/>
      <c r="AT199" s="32"/>
      <c r="AU199" s="37"/>
      <c r="AV199" s="37"/>
      <c r="AW199" s="38"/>
      <c r="AX199" s="32"/>
      <c r="AY199" s="32"/>
      <c r="AZ199" s="33"/>
      <c r="BA199" s="33"/>
      <c r="BB199"/>
      <c r="BC199" s="41"/>
    </row>
    <row r="200" spans="2:55" x14ac:dyDescent="0.3">
      <c r="B200" s="19"/>
      <c r="E200" s="61"/>
      <c r="F200" s="33"/>
      <c r="G200" s="33"/>
      <c r="H200" s="65"/>
      <c r="I200" s="65"/>
      <c r="J200" s="32" t="str">
        <f t="shared" si="50"/>
        <v/>
      </c>
      <c r="K200" s="33"/>
      <c r="L200" s="65"/>
      <c r="M200" s="65"/>
      <c r="N200" s="32" t="str">
        <f t="shared" si="51"/>
        <v/>
      </c>
      <c r="O200" s="34"/>
      <c r="P200" s="34"/>
      <c r="Q200" s="32" t="str">
        <f t="shared" si="52"/>
        <v/>
      </c>
      <c r="R200"/>
      <c r="S200" s="35"/>
      <c r="T200" s="35" t="str">
        <f t="shared" si="64"/>
        <v/>
      </c>
      <c r="U200" s="35"/>
      <c r="V200" s="35" t="str">
        <f t="shared" si="65"/>
        <v/>
      </c>
      <c r="W200" s="35"/>
      <c r="X200" s="35" t="str">
        <f t="shared" si="66"/>
        <v/>
      </c>
      <c r="Y200" s="35"/>
      <c r="Z200" s="35" t="str">
        <f t="shared" si="67"/>
        <v/>
      </c>
      <c r="AA200" s="35"/>
      <c r="AB200" s="35" t="str">
        <f t="shared" si="68"/>
        <v/>
      </c>
      <c r="AC200" s="35"/>
      <c r="AD200" s="35" t="str">
        <f t="shared" si="69"/>
        <v/>
      </c>
      <c r="AE200" s="35"/>
      <c r="AF200" s="35" t="str">
        <f t="shared" si="70"/>
        <v/>
      </c>
      <c r="AG200" s="35"/>
      <c r="AH200" s="35" t="str">
        <f t="shared" si="71"/>
        <v/>
      </c>
      <c r="AI200" s="35"/>
      <c r="AJ200" s="35" t="str">
        <f t="shared" si="72"/>
        <v/>
      </c>
      <c r="AK200" s="35"/>
      <c r="AL200" s="35" t="str">
        <f t="shared" si="73"/>
        <v/>
      </c>
      <c r="AM200" s="35"/>
      <c r="AN200" s="35" t="str">
        <f t="shared" si="74"/>
        <v/>
      </c>
      <c r="AO200" s="36"/>
      <c r="AP200"/>
      <c r="AQ200" s="32"/>
      <c r="AR200" s="32"/>
      <c r="AS200" s="32"/>
      <c r="AT200" s="32"/>
      <c r="AU200" s="37"/>
      <c r="AV200" s="37"/>
      <c r="AW200" s="38"/>
      <c r="AX200" s="32"/>
      <c r="AY200" s="32"/>
      <c r="AZ200" s="33"/>
      <c r="BA200" s="33"/>
      <c r="BB200"/>
      <c r="BC200" s="41"/>
    </row>
    <row r="201" spans="2:55" x14ac:dyDescent="0.3">
      <c r="H201" s="38"/>
      <c r="I201" s="66"/>
    </row>
  </sheetData>
  <dataConsolidate/>
  <mergeCells count="16">
    <mergeCell ref="AO7:AP7"/>
    <mergeCell ref="C3:D3"/>
    <mergeCell ref="AS4:BB4"/>
    <mergeCell ref="J7:S7"/>
    <mergeCell ref="U7:V7"/>
    <mergeCell ref="W7:X7"/>
    <mergeCell ref="Y7:Z7"/>
    <mergeCell ref="AA7:AB7"/>
    <mergeCell ref="AC7:AD7"/>
    <mergeCell ref="AS7:BB7"/>
    <mergeCell ref="J6:S6"/>
    <mergeCell ref="AE7:AF7"/>
    <mergeCell ref="AG7:AH7"/>
    <mergeCell ref="AI7:AJ7"/>
    <mergeCell ref="AK7:AL7"/>
    <mergeCell ref="AM7:AN7"/>
  </mergeCells>
  <conditionalFormatting sqref="AQ9:BA200 S9:AO200 B9:Q200 BC9:BC200">
    <cfRule type="expression" dxfId="0" priority="1">
      <formula>MOD(ROW(),2)</formula>
    </cfRule>
  </conditionalFormatting>
  <conditionalFormatting sqref="N9:N200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Q9:Q200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dataValidations count="4">
    <dataValidation type="list" allowBlank="1" showInputMessage="1" showErrorMessage="1" sqref="C3" xr:uid="{00000000-0002-0000-0000-000000000000}">
      <formula1>ListaIndices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O9:AO200 M9:M200 P9:P200 K9:K200 I9:I200 AQ9:BA200" xr:uid="{00000000-0002-0000-0000-000001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L9:L200 O9:O200 AC9:AC200 S9:S200 U9:U200 AE9:AE200 AI9:AI200 BC9:BC200 AM9:AM200 AA9:AA200 AG9:AG200 W9:W200 AK9:AK200 Y9:Y200 C9:H200" xr:uid="{00000000-0002-0000-0000-000002000000}">
      <formula1>"FALSE"</formula1>
    </dataValidation>
    <dataValidation type="list" allowBlank="1" showInputMessage="1" showErrorMessage="1" sqref="C4" xr:uid="{00000000-0002-0000-0000-000003000000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8"/>
  <dimension ref="A1:A29"/>
  <sheetViews>
    <sheetView zoomScale="108" workbookViewId="0">
      <selection activeCell="G3" sqref="G3:O13"/>
    </sheetView>
  </sheetViews>
  <sheetFormatPr baseColWidth="10" defaultColWidth="9.109375" defaultRowHeight="13.8" x14ac:dyDescent="0.3"/>
  <cols>
    <col min="1" max="1" width="23.33203125" style="50" bestFit="1" customWidth="1"/>
    <col min="2" max="16384" width="9.109375" style="50"/>
  </cols>
  <sheetData>
    <row r="1" spans="1:1" ht="14.1" customHeight="1" x14ac:dyDescent="0.3">
      <c r="A1" s="51" t="s">
        <v>117</v>
      </c>
    </row>
    <row r="2" spans="1:1" ht="14.1" customHeight="1" x14ac:dyDescent="0.3">
      <c r="A2" s="52" t="s">
        <v>12</v>
      </c>
    </row>
    <row r="3" spans="1:1" ht="14.1" customHeight="1" x14ac:dyDescent="0.3">
      <c r="A3" s="50" t="s">
        <v>14</v>
      </c>
    </row>
    <row r="4" spans="1:1" ht="14.1" customHeight="1" x14ac:dyDescent="0.3">
      <c r="A4" s="50" t="s">
        <v>15</v>
      </c>
    </row>
    <row r="5" spans="1:1" ht="14.1" customHeight="1" x14ac:dyDescent="0.3">
      <c r="A5" s="50" t="s">
        <v>16</v>
      </c>
    </row>
    <row r="6" spans="1:1" ht="14.1" customHeight="1" x14ac:dyDescent="0.3">
      <c r="A6" s="50" t="s">
        <v>17</v>
      </c>
    </row>
    <row r="7" spans="1:1" ht="14.1" customHeight="1" x14ac:dyDescent="0.3">
      <c r="A7" s="50" t="s">
        <v>18</v>
      </c>
    </row>
    <row r="8" spans="1:1" ht="14.1" customHeight="1" x14ac:dyDescent="0.3">
      <c r="A8" s="50" t="s">
        <v>19</v>
      </c>
    </row>
    <row r="9" spans="1:1" ht="14.1" customHeight="1" x14ac:dyDescent="0.3">
      <c r="A9" s="50" t="s">
        <v>20</v>
      </c>
    </row>
    <row r="10" spans="1:1" ht="14.1" customHeight="1" x14ac:dyDescent="0.3">
      <c r="A10" s="50" t="s">
        <v>21</v>
      </c>
    </row>
    <row r="11" spans="1:1" ht="14.1" customHeight="1" x14ac:dyDescent="0.3">
      <c r="A11" s="50" t="s">
        <v>22</v>
      </c>
    </row>
    <row r="12" spans="1:1" ht="14.1" customHeight="1" x14ac:dyDescent="0.3">
      <c r="A12" s="50" t="s">
        <v>23</v>
      </c>
    </row>
    <row r="13" spans="1:1" ht="14.1" customHeight="1" x14ac:dyDescent="0.3">
      <c r="A13" s="50" t="s">
        <v>24</v>
      </c>
    </row>
    <row r="14" spans="1:1" ht="14.1" customHeight="1" x14ac:dyDescent="0.3">
      <c r="A14" s="50" t="s">
        <v>25</v>
      </c>
    </row>
    <row r="15" spans="1:1" ht="14.1" customHeight="1" x14ac:dyDescent="0.3">
      <c r="A15" s="50" t="s">
        <v>26</v>
      </c>
    </row>
    <row r="16" spans="1:1" ht="14.1" customHeight="1" x14ac:dyDescent="0.3">
      <c r="A16" s="50" t="s">
        <v>27</v>
      </c>
    </row>
    <row r="17" spans="1:1" ht="14.1" customHeight="1" x14ac:dyDescent="0.3">
      <c r="A17" s="50" t="s">
        <v>28</v>
      </c>
    </row>
    <row r="18" spans="1:1" ht="14.1" customHeight="1" x14ac:dyDescent="0.3"/>
    <row r="19" spans="1:1" ht="14.1" customHeight="1" x14ac:dyDescent="0.3"/>
    <row r="20" spans="1:1" ht="14.1" customHeight="1" x14ac:dyDescent="0.3"/>
    <row r="21" spans="1:1" ht="14.1" customHeight="1" x14ac:dyDescent="0.3"/>
    <row r="22" spans="1:1" ht="14.1" customHeight="1" x14ac:dyDescent="0.3"/>
    <row r="23" spans="1:1" ht="14.1" customHeight="1" x14ac:dyDescent="0.3"/>
    <row r="24" spans="1:1" ht="14.1" customHeight="1" x14ac:dyDescent="0.3"/>
    <row r="25" spans="1:1" ht="14.1" customHeight="1" x14ac:dyDescent="0.3"/>
    <row r="26" spans="1:1" ht="14.1" customHeight="1" x14ac:dyDescent="0.3"/>
    <row r="27" spans="1:1" ht="14.1" customHeight="1" x14ac:dyDescent="0.3"/>
    <row r="28" spans="1:1" ht="14.1" customHeight="1" x14ac:dyDescent="0.3"/>
    <row r="29" spans="1:1" ht="14.1" customHeight="1" x14ac:dyDescent="0.3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Stock Guide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dcterms:created xsi:type="dcterms:W3CDTF">2018-09-20T16:52:53Z</dcterms:created>
  <dcterms:modified xsi:type="dcterms:W3CDTF">2020-04-03T23:18:18Z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1270422271</vt:lpwstr>
  </property>
  <property fmtid="{D5CDD505-2E9C-101B-9397-08002B2CF9AE}" pid="3" name="EcoUpdateMessage">
    <vt:lpwstr>2020/04/03-23:04:31</vt:lpwstr>
  </property>
  <property fmtid="{D5CDD505-2E9C-101B-9397-08002B2CF9AE}" pid="4" name="EcoUpdateStatus">
    <vt:lpwstr>2020-04-03=BRA:St,ME,Fd,TP;USA:St,ME;ARG:St,ME,TP;MEX:St,ME,Fd;CHL:St,ME;COL:St,ME;PER:St,ME|2000-07-28=USA:TP|2020-04-02=ARG:Fd;MEX:TP;CHL:Fd,TP;GBR:St,ME;COL:Fd;PER:Fd|2014-02-26=VEN:St|2002-11-08=JPN:St|2016-08-18=NNN:St|2020-04-01=PER:TP|2007-01-31=ES</vt:lpwstr>
  </property>
</Properties>
</file>