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C:\@DASHBOARD@\arquivos\"/>
    </mc:Choice>
  </mc:AlternateContent>
  <xr:revisionPtr revIDLastSave="0" documentId="13_ncr:1_{16B3FA2B-DBDE-4A59-9C0F-103EC9058D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SHBOARD" sheetId="1" r:id="rId1"/>
    <sheet name="ANALISES" sheetId="3" r:id="rId2"/>
    <sheet name="BASE" sheetId="2" r:id="rId3"/>
  </sheets>
  <definedNames>
    <definedName name="SegmentaçãodeDados_ANO">#N/A</definedName>
    <definedName name="SegmentaçãodeDados_MÊS1">#N/A</definedName>
  </definedNames>
  <calcPr calcId="191029"/>
  <pivotCaches>
    <pivotCache cacheId="63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11" i="3" l="1"/>
  <c r="AI11" i="3" s="1"/>
  <c r="AH14" i="3"/>
  <c r="AI14" i="3" s="1"/>
  <c r="AH13" i="3"/>
  <c r="AI13" i="3" s="1"/>
  <c r="AH12" i="3"/>
  <c r="AI12" i="3" s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AE3" i="3"/>
  <c r="AF4" i="3" s="1"/>
  <c r="AB3" i="3"/>
  <c r="AC4" i="3" s="1"/>
  <c r="Y3" i="3"/>
  <c r="Z5" i="3" s="1"/>
  <c r="V3" i="3"/>
  <c r="W5" i="3" s="1"/>
  <c r="J22" i="3"/>
  <c r="J23" i="3"/>
  <c r="J24" i="3"/>
  <c r="J25" i="3"/>
  <c r="J26" i="3"/>
  <c r="J27" i="3"/>
  <c r="J28" i="3"/>
  <c r="J29" i="3"/>
  <c r="J30" i="3"/>
  <c r="J31" i="3"/>
  <c r="J32" i="3"/>
  <c r="J21" i="3"/>
  <c r="F5" i="3"/>
  <c r="F6" i="3"/>
  <c r="F4" i="3"/>
  <c r="AB4" i="3" l="1"/>
  <c r="W4" i="3"/>
  <c r="Y4" i="3"/>
  <c r="AE4" i="3"/>
  <c r="V4" i="3"/>
  <c r="AC5" i="3"/>
  <c r="Z4" i="3"/>
  <c r="AF5" i="3"/>
  <c r="E4" i="3"/>
  <c r="E6" i="3"/>
  <c r="G5" i="3"/>
  <c r="G4" i="3"/>
  <c r="E5" i="3"/>
  <c r="G6" i="3"/>
  <c r="AE5" i="3" l="1"/>
  <c r="AB5" i="3"/>
  <c r="AF10" i="3" l="1"/>
  <c r="AE10" i="3"/>
  <c r="AC10" i="3"/>
  <c r="AB10" i="3"/>
  <c r="Y5" i="3" l="1"/>
  <c r="Z10" i="3" l="1"/>
  <c r="Y10" i="3"/>
  <c r="V5" i="3" l="1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E110" i="2"/>
  <c r="E111" i="2"/>
  <c r="E112" i="2"/>
  <c r="E113" i="2"/>
  <c r="E106" i="2"/>
  <c r="E107" i="2"/>
  <c r="E108" i="2"/>
  <c r="E109" i="2"/>
  <c r="E102" i="2"/>
  <c r="E103" i="2"/>
  <c r="E104" i="2"/>
  <c r="E105" i="2"/>
  <c r="E99" i="2"/>
  <c r="E100" i="2"/>
  <c r="E101" i="2"/>
  <c r="E98" i="2"/>
  <c r="E50" i="2"/>
  <c r="E51" i="2"/>
  <c r="F51" i="2" s="1"/>
  <c r="E52" i="2"/>
  <c r="E53" i="2"/>
  <c r="E54" i="2"/>
  <c r="E55" i="2"/>
  <c r="F55" i="2" s="1"/>
  <c r="E56" i="2"/>
  <c r="E57" i="2"/>
  <c r="E58" i="2"/>
  <c r="E59" i="2"/>
  <c r="F59" i="2" s="1"/>
  <c r="E60" i="2"/>
  <c r="E61" i="2"/>
  <c r="E62" i="2"/>
  <c r="E63" i="2"/>
  <c r="F63" i="2" s="1"/>
  <c r="E64" i="2"/>
  <c r="E65" i="2"/>
  <c r="E66" i="2"/>
  <c r="E67" i="2"/>
  <c r="F67" i="2" s="1"/>
  <c r="E68" i="2"/>
  <c r="E69" i="2"/>
  <c r="E70" i="2"/>
  <c r="E71" i="2"/>
  <c r="E72" i="2"/>
  <c r="E73" i="2"/>
  <c r="E74" i="2"/>
  <c r="E75" i="2"/>
  <c r="F75" i="2" s="1"/>
  <c r="E76" i="2"/>
  <c r="E77" i="2"/>
  <c r="E78" i="2"/>
  <c r="E79" i="2"/>
  <c r="E80" i="2"/>
  <c r="E81" i="2"/>
  <c r="E82" i="2"/>
  <c r="E83" i="2"/>
  <c r="F83" i="2" s="1"/>
  <c r="E84" i="2"/>
  <c r="E85" i="2"/>
  <c r="E86" i="2"/>
  <c r="E87" i="2"/>
  <c r="E88" i="2"/>
  <c r="E89" i="2"/>
  <c r="E90" i="2"/>
  <c r="E91" i="2"/>
  <c r="F91" i="2" s="1"/>
  <c r="E92" i="2"/>
  <c r="E93" i="2"/>
  <c r="E94" i="2"/>
  <c r="E95" i="2"/>
  <c r="E96" i="2"/>
  <c r="E97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F39" i="2" s="1"/>
  <c r="E40" i="2"/>
  <c r="E41" i="2"/>
  <c r="E42" i="2"/>
  <c r="E43" i="2"/>
  <c r="F43" i="2" s="1"/>
  <c r="E44" i="2"/>
  <c r="E45" i="2"/>
  <c r="E46" i="2"/>
  <c r="E47" i="2"/>
  <c r="F47" i="2" s="1"/>
  <c r="E48" i="2"/>
  <c r="E49" i="2"/>
  <c r="F103" i="2" l="1"/>
  <c r="F102" i="2"/>
  <c r="F79" i="2"/>
  <c r="F87" i="2"/>
  <c r="F71" i="2"/>
  <c r="F107" i="2"/>
  <c r="F110" i="2"/>
  <c r="F106" i="2"/>
  <c r="W10" i="3"/>
  <c r="V10" i="3"/>
  <c r="F111" i="2"/>
  <c r="F112" i="2"/>
  <c r="F62" i="2"/>
  <c r="F42" i="2"/>
  <c r="F22" i="2"/>
  <c r="F46" i="2"/>
  <c r="F26" i="2"/>
  <c r="F78" i="2"/>
  <c r="F74" i="2"/>
  <c r="F54" i="2"/>
  <c r="F50" i="2"/>
  <c r="F86" i="2"/>
  <c r="F82" i="2"/>
  <c r="F70" i="2"/>
  <c r="F66" i="2"/>
  <c r="F58" i="2"/>
  <c r="F85" i="2"/>
  <c r="F61" i="2"/>
  <c r="F81" i="2"/>
  <c r="F77" i="2"/>
  <c r="F73" i="2"/>
  <c r="F57" i="2"/>
  <c r="F53" i="2"/>
  <c r="F69" i="2"/>
  <c r="F65" i="2"/>
  <c r="F104" i="2"/>
  <c r="F113" i="2"/>
  <c r="F105" i="2"/>
  <c r="F88" i="2"/>
  <c r="F84" i="2"/>
  <c r="F80" i="2"/>
  <c r="F76" i="2"/>
  <c r="F72" i="2"/>
  <c r="F68" i="2"/>
  <c r="F64" i="2"/>
  <c r="F60" i="2"/>
  <c r="F56" i="2"/>
  <c r="F52" i="2"/>
  <c r="F45" i="2"/>
  <c r="F37" i="2"/>
  <c r="F33" i="2"/>
  <c r="F29" i="2"/>
  <c r="F25" i="2"/>
  <c r="F21" i="2"/>
  <c r="F17" i="2"/>
  <c r="F89" i="2"/>
  <c r="F108" i="2"/>
  <c r="F109" i="2"/>
  <c r="F49" i="2"/>
  <c r="F41" i="2"/>
  <c r="F48" i="2"/>
  <c r="F44" i="2"/>
  <c r="F40" i="2"/>
  <c r="F36" i="2"/>
  <c r="F32" i="2"/>
  <c r="F28" i="2"/>
  <c r="F24" i="2"/>
  <c r="F20" i="2"/>
  <c r="F16" i="2"/>
  <c r="F94" i="2"/>
  <c r="F90" i="2"/>
  <c r="F95" i="2"/>
  <c r="F96" i="2"/>
  <c r="F92" i="2"/>
  <c r="F93" i="2"/>
  <c r="F97" i="2"/>
  <c r="F101" i="2"/>
  <c r="F99" i="2"/>
  <c r="F100" i="2"/>
  <c r="F2" i="2"/>
  <c r="F30" i="2"/>
  <c r="F10" i="2"/>
  <c r="F18" i="2"/>
  <c r="F6" i="2"/>
  <c r="F98" i="2"/>
  <c r="F19" i="2"/>
  <c r="F7" i="2"/>
  <c r="F15" i="2"/>
  <c r="F3" i="2"/>
  <c r="F11" i="2"/>
  <c r="F38" i="2"/>
  <c r="F34" i="2"/>
  <c r="F14" i="2"/>
  <c r="F35" i="2"/>
  <c r="F31" i="2"/>
  <c r="F27" i="2"/>
  <c r="F23" i="2"/>
  <c r="F5" i="2"/>
  <c r="F13" i="2"/>
  <c r="F9" i="2"/>
  <c r="F12" i="2"/>
  <c r="F8" i="2"/>
  <c r="F4" i="2"/>
</calcChain>
</file>

<file path=xl/sharedStrings.xml><?xml version="1.0" encoding="utf-8"?>
<sst xmlns="http://schemas.openxmlformats.org/spreadsheetml/2006/main" count="297" uniqueCount="33">
  <si>
    <t>MÊS</t>
  </si>
  <si>
    <t>ANO</t>
  </si>
  <si>
    <t>JAN</t>
  </si>
  <si>
    <t>FEV</t>
  </si>
  <si>
    <t>MAR</t>
  </si>
  <si>
    <t>ABR</t>
  </si>
  <si>
    <t>MAI</t>
  </si>
  <si>
    <t>NOV</t>
  </si>
  <si>
    <t>DEZ</t>
  </si>
  <si>
    <t>JUN</t>
  </si>
  <si>
    <t>JUL</t>
  </si>
  <si>
    <t>AGO</t>
  </si>
  <si>
    <t>SET</t>
  </si>
  <si>
    <t>OUT</t>
  </si>
  <si>
    <t>QTD</t>
  </si>
  <si>
    <t>SERVIÇO</t>
  </si>
  <si>
    <t>CUSTOMIZAÇÃO</t>
  </si>
  <si>
    <t>REPARO</t>
  </si>
  <si>
    <t>ACESSÓRIOS</t>
  </si>
  <si>
    <t>REVISÃO</t>
  </si>
  <si>
    <t>VALOR MÉDIO</t>
  </si>
  <si>
    <t>VALOR TOTAL</t>
  </si>
  <si>
    <t>Rótulos de Linha</t>
  </si>
  <si>
    <t>Total Geral</t>
  </si>
  <si>
    <t>Soma de VALOR TOTAL</t>
  </si>
  <si>
    <t>Soma de QTD</t>
  </si>
  <si>
    <t>diferença</t>
  </si>
  <si>
    <t>real</t>
  </si>
  <si>
    <t>Ponto X</t>
  </si>
  <si>
    <t>Ponto Y</t>
  </si>
  <si>
    <t>ANALISE MÊS ANO</t>
  </si>
  <si>
    <t>Média Nota de Satisfação</t>
  </si>
  <si>
    <t>Média de Média Nota de Satisfação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</si>
</sst>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164" formatCode="0.0%"/>
    <numFmt numFmtId="165" formatCode="0.0"/>
    <numFmt numFmtId="166" formatCode="[&lt;999950]0.0,\ &quot;K&quot;;[&lt;999950000]&quot;R$&quot;\ * #,###.0,,\ &quot;Mi&quot;;&quot;R$&quot;\ * #,#00.0...&quot;Bi&quot;"/>
    <numFmt numFmtId="167" formatCode="[&lt;999950]&quot;R$&quot;\ * 0.0,\ &quot;K&quot;;[&lt;999950000]&quot;R$&quot;\ * #,###.0,,\ &quot;Mi&quot;;&quot;R$&quot;\ * #,#00.0...&quot;Bi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Ferro Rosso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4F4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0" xfId="0" applyFont="1"/>
    <xf numFmtId="44" fontId="4" fillId="0" borderId="0" xfId="1" applyFont="1"/>
    <xf numFmtId="0" fontId="4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4" fontId="0" fillId="0" borderId="0" xfId="0" applyNumberFormat="1"/>
    <xf numFmtId="10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165" fontId="0" fillId="0" borderId="0" xfId="0" applyNumberFormat="1"/>
    <xf numFmtId="3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2" fillId="2" borderId="0" xfId="0" applyFont="1" applyFill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154"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numFmt numFmtId="168" formatCode="0.00000000"/>
    </dxf>
    <dxf>
      <numFmt numFmtId="169" formatCode="0.0000000"/>
    </dxf>
    <dxf>
      <numFmt numFmtId="170" formatCode="0.000000"/>
    </dxf>
    <dxf>
      <numFmt numFmtId="171" formatCode="0.00000"/>
    </dxf>
    <dxf>
      <numFmt numFmtId="172" formatCode="0.0000"/>
    </dxf>
    <dxf>
      <numFmt numFmtId="173" formatCode="0.000"/>
    </dxf>
    <dxf>
      <numFmt numFmtId="2" formatCode="0.00"/>
    </dxf>
    <dxf>
      <numFmt numFmtId="165" formatCode="0.0"/>
    </dxf>
    <dxf>
      <numFmt numFmtId="166" formatCode="[&lt;999950]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7" formatCode="[&lt;999950]&quot;R$&quot;\ * 0.0,\ &quot;K&quot;;[&lt;999950000]&quot;R$&quot;\ * #,###.0,,\ &quot;Mi&quot;;&quot;R$&quot;\ * #,#00.0...&quot;Bi&quot;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</dxf>
    <dxf>
      <numFmt numFmtId="167" formatCode="[&lt;999950]&quot;R$&quot;\ * 0.0,\ &quot;K&quot;;[&lt;999950000]&quot;R$&quot;\ * #,###.0,,\ &quot;Mi&quot;;&quot;R$&quot;\ * #,#00.0...&quot;Bi&quot;"/>
    </dxf>
    <dxf>
      <numFmt numFmtId="174" formatCode="[&lt;999950]&quot;R$&quot;\ 0.0,\ &quot;K&quot;;[&lt;999950000]&quot;R$&quot;\ * #,###.0,,\ &quot;Mi&quot;;&quot;R$&quot;\ * #,#00.0...&quot;Bi&quot;"/>
    </dxf>
    <dxf>
      <numFmt numFmtId="166" formatCode="[&lt;999950]0.0,\ &quot;K&quot;;[&lt;999950000]&quot;R$&quot;\ * #,###.0,,\ &quot;Mi&quot;;&quot;R$&quot;\ * #,#00.0...&quot;Bi&quot;"/>
    </dxf>
    <dxf>
      <numFmt numFmtId="165" formatCode="0.0"/>
    </dxf>
    <dxf>
      <numFmt numFmtId="2" formatCode="0.00"/>
    </dxf>
    <dxf>
      <numFmt numFmtId="173" formatCode="0.000"/>
    </dxf>
    <dxf>
      <numFmt numFmtId="172" formatCode="0.0000"/>
    </dxf>
    <dxf>
      <numFmt numFmtId="171" formatCode="0.00000"/>
    </dxf>
    <dxf>
      <numFmt numFmtId="170" formatCode="0.000000"/>
    </dxf>
    <dxf>
      <numFmt numFmtId="169" formatCode="0.0000000"/>
    </dxf>
    <dxf>
      <numFmt numFmtId="168" formatCode="0.00000000"/>
    </dxf>
    <dxf>
      <numFmt numFmtId="166" formatCode="[&lt;999950]0.0,\ &quot;K&quot;;[&lt;999950000]&quot;R$&quot;\ * #,###.0,,\ &quot;Mi&quot;;&quot;R$&quot;\ * #,#00.0...&quot;Bi&quot;"/>
    </dxf>
    <dxf>
      <font>
        <b/>
        <color theme="1"/>
      </font>
      <border>
        <bottom style="thin">
          <color theme="7"/>
        </bottom>
        <vertical/>
        <horizontal/>
      </border>
    </dxf>
    <dxf>
      <font>
        <b val="0"/>
        <i val="0"/>
        <u val="none"/>
        <sz val="9"/>
        <color theme="1"/>
        <name val="Yu Gothic UI Semibold"/>
      </font>
      <fill>
        <patternFill patternType="solid">
          <bgColor rgb="FF6A6A6A"/>
        </patternFill>
      </fill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DASH" pivot="0" table="0" count="10" xr9:uid="{00000000-0011-0000-FFFF-FFFF00000000}">
      <tableStyleElement type="wholeTable" dxfId="153"/>
      <tableStyleElement type="headerRow" dxfId="152"/>
    </tableStyle>
  </tableStyles>
  <colors>
    <mruColors>
      <color rgb="FFFFC409"/>
      <color rgb="FFA60A0B"/>
      <color rgb="FFEF4F4F"/>
      <color rgb="FF6A6A6A"/>
      <color rgb="FFD9D9D9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7" tint="-0.249977111117893"/>
            <name val="Yu Gothic UI Semibold"/>
          </font>
          <fill>
            <patternFill patternType="solid">
              <fgColor theme="7" tint="0.59999389629810485"/>
              <bgColor theme="7" tint="0.59999389629810485"/>
            </patternFill>
          </fill>
          <border>
            <left style="thin">
              <color theme="7" tint="0.59999389629810485"/>
            </left>
            <right style="thin">
              <color theme="7" tint="0.59999389629810485"/>
            </right>
            <top style="thin">
              <color theme="7" tint="0.59999389629810485"/>
            </top>
            <bottom style="thin">
              <color theme="7" tint="0.59999389629810485"/>
            </bottom>
            <vertical/>
            <horizontal/>
          </border>
        </dxf>
        <dxf>
          <font>
            <color theme="0"/>
            <name val="Yu Gothic UI Semibold"/>
          </font>
          <fill>
            <patternFill patternType="solid">
              <fgColor theme="7"/>
              <bgColor theme="7"/>
            </patternFill>
          </fill>
          <border>
            <left style="thin">
              <color theme="7"/>
            </left>
            <right style="thin">
              <color theme="7"/>
            </right>
            <top style="thin">
              <color theme="7"/>
            </top>
            <bottom style="thin">
              <color theme="7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DASH">
        <x14:slicerStyle name="DASH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5" Type="http://schemas.microsoft.com/office/2007/relationships/slicerCache" Target="slicerCaches/slicerCache1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ANALISES!$V$3</c:f>
              <c:strCache>
                <c:ptCount val="1"/>
                <c:pt idx="0">
                  <c:v>CUSTOMIZAÇÃO</c:v>
                </c:pt>
              </c:strCache>
            </c:strRef>
          </c:tx>
          <c:spPr>
            <a:solidFill>
              <a:srgbClr val="EF4F4F"/>
            </a:solidFill>
            <a:ln>
              <a:noFill/>
            </a:ln>
          </c:spPr>
          <c:dPt>
            <c:idx val="0"/>
            <c:bubble3D val="0"/>
            <c:spPr>
              <a:solidFill>
                <a:srgbClr val="A60A0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6-4476-AF45-F90C579B574E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6-4476-AF45-F90C579B574E}"/>
              </c:ext>
            </c:extLst>
          </c:dPt>
          <c:cat>
            <c:strRef>
              <c:f>ANALISES!$U$4:$U$5</c:f>
              <c:strCache>
                <c:ptCount val="2"/>
                <c:pt idx="0">
                  <c:v>real</c:v>
                </c:pt>
                <c:pt idx="1">
                  <c:v>diferença</c:v>
                </c:pt>
              </c:strCache>
            </c:strRef>
          </c:cat>
          <c:val>
            <c:numRef>
              <c:f>ANALISES!$V$4:$V$5</c:f>
              <c:numCache>
                <c:formatCode>0.0%</c:formatCode>
                <c:ptCount val="2"/>
                <c:pt idx="0">
                  <c:v>0.39803087272639764</c:v>
                </c:pt>
                <c:pt idx="1">
                  <c:v>0.6019691272736023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ANALISES!$W$8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A60A0B"/>
              </a:solidFill>
              <a:ln w="12700">
                <a:solidFill>
                  <a:srgbClr val="A60A0B"/>
                </a:solidFill>
              </a:ln>
              <a:effectLst/>
            </c:spPr>
          </c:marker>
          <c:xVal>
            <c:numRef>
              <c:f>ANALISES!$V$9:$V$10</c:f>
              <c:numCache>
                <c:formatCode>General</c:formatCode>
                <c:ptCount val="2"/>
                <c:pt idx="0">
                  <c:v>0</c:v>
                </c:pt>
                <c:pt idx="1">
                  <c:v>0.59774948459857702</c:v>
                </c:pt>
              </c:numCache>
            </c:numRef>
          </c:xVal>
          <c:yVal>
            <c:numRef>
              <c:f>ANALISES!$W$9:$W$10</c:f>
              <c:numCache>
                <c:formatCode>General</c:formatCode>
                <c:ptCount val="2"/>
                <c:pt idx="0">
                  <c:v>1</c:v>
                </c:pt>
                <c:pt idx="1">
                  <c:v>-0.80168295083663554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304200"/>
        <c:axId val="727305184"/>
      </c:scatterChart>
      <c:valAx>
        <c:axId val="727304200"/>
        <c:scaling>
          <c:orientation val="minMax"/>
          <c:max val="1.15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727305184"/>
        <c:crosses val="autoZero"/>
        <c:crossBetween val="midCat"/>
      </c:valAx>
      <c:valAx>
        <c:axId val="727305184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27304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ANALISES!$Y$3</c:f>
              <c:strCache>
                <c:ptCount val="1"/>
                <c:pt idx="0">
                  <c:v>REVISÃO</c:v>
                </c:pt>
              </c:strCache>
            </c:strRef>
          </c:tx>
          <c:spPr>
            <a:solidFill>
              <a:srgbClr val="EF4F4F"/>
            </a:solidFill>
            <a:ln>
              <a:noFill/>
            </a:ln>
          </c:spPr>
          <c:dPt>
            <c:idx val="0"/>
            <c:bubble3D val="0"/>
            <c:spPr>
              <a:solidFill>
                <a:srgbClr val="A60A0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6-4476-AF45-F90C579B574E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6-4476-AF45-F90C579B574E}"/>
              </c:ext>
            </c:extLst>
          </c:dPt>
          <c:cat>
            <c:strRef>
              <c:f>ANALISES!$U$4:$U$5</c:f>
              <c:strCache>
                <c:ptCount val="2"/>
                <c:pt idx="0">
                  <c:v>real</c:v>
                </c:pt>
                <c:pt idx="1">
                  <c:v>diferença</c:v>
                </c:pt>
              </c:strCache>
            </c:strRef>
          </c:cat>
          <c:val>
            <c:numRef>
              <c:f>ANALISES!$Y$4:$Y$5</c:f>
              <c:numCache>
                <c:formatCode>0.0%</c:formatCode>
                <c:ptCount val="2"/>
                <c:pt idx="0">
                  <c:v>0.31716466195694965</c:v>
                </c:pt>
                <c:pt idx="1">
                  <c:v>0.6828353380430503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ANALISES!$Z$8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A60A0B"/>
              </a:solidFill>
              <a:ln w="12700">
                <a:solidFill>
                  <a:srgbClr val="A60A0B"/>
                </a:solidFill>
              </a:ln>
              <a:effectLst/>
            </c:spPr>
          </c:marker>
          <c:xVal>
            <c:numRef>
              <c:f>ANALISES!$Y$9:$Y$10</c:f>
              <c:numCache>
                <c:formatCode>General</c:formatCode>
                <c:ptCount val="2"/>
                <c:pt idx="0">
                  <c:v>0</c:v>
                </c:pt>
                <c:pt idx="1">
                  <c:v>0.91226831002434539</c:v>
                </c:pt>
              </c:numCache>
            </c:numRef>
          </c:xVal>
          <c:yVal>
            <c:numRef>
              <c:f>ANALISES!$Z$9:$Z$10</c:f>
              <c:numCache>
                <c:formatCode>General</c:formatCode>
                <c:ptCount val="2"/>
                <c:pt idx="0">
                  <c:v>1</c:v>
                </c:pt>
                <c:pt idx="1">
                  <c:v>-0.4095931280250254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304200"/>
        <c:axId val="727305184"/>
      </c:scatterChart>
      <c:valAx>
        <c:axId val="727304200"/>
        <c:scaling>
          <c:orientation val="minMax"/>
          <c:max val="1.15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727305184"/>
        <c:crosses val="autoZero"/>
        <c:crossBetween val="midCat"/>
      </c:valAx>
      <c:valAx>
        <c:axId val="727305184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27304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doughnutChart>
        <c:varyColors val="1"/>
        <c:ser>
          <c:idx val="0"/>
          <c:order val="0"/>
          <c:tx>
            <c:strRef>
              <c:f>ANALISES!$AB$3</c:f>
              <c:strCache>
                <c:ptCount val="1"/>
                <c:pt idx="0">
                  <c:v>ACESSÓRIOS</c:v>
                </c:pt>
              </c:strCache>
            </c:strRef>
          </c:tx>
          <c:spPr>
            <a:solidFill>
              <a:srgbClr val="EF4F4F"/>
            </a:solidFill>
            <a:ln>
              <a:noFill/>
            </a:ln>
          </c:spPr>
          <c:dPt>
            <c:idx val="0"/>
            <c:bubble3D val="0"/>
            <c:spPr>
              <a:solidFill>
                <a:srgbClr val="A60A0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6-4476-AF45-F90C579B574E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6-4476-AF45-F90C579B574E}"/>
              </c:ext>
            </c:extLst>
          </c:dPt>
          <c:cat>
            <c:strRef>
              <c:f>ANALISES!$U$4:$U$5</c:f>
              <c:strCache>
                <c:ptCount val="2"/>
                <c:pt idx="0">
                  <c:v>real</c:v>
                </c:pt>
                <c:pt idx="1">
                  <c:v>diferença</c:v>
                </c:pt>
              </c:strCache>
            </c:strRef>
          </c:cat>
          <c:val>
            <c:numRef>
              <c:f>ANALISES!$AB$4:$AB$5</c:f>
              <c:numCache>
                <c:formatCode>0.0%</c:formatCode>
                <c:ptCount val="2"/>
                <c:pt idx="0">
                  <c:v>0.17572263311292197</c:v>
                </c:pt>
                <c:pt idx="1">
                  <c:v>0.82427736688707798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ANALISES!$AC$8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A60A0B"/>
              </a:solidFill>
              <a:ln w="12700">
                <a:solidFill>
                  <a:srgbClr val="A60A0B"/>
                </a:solidFill>
              </a:ln>
              <a:effectLst/>
            </c:spPr>
          </c:marker>
          <c:xVal>
            <c:numRef>
              <c:f>ANALISES!$AB$9:$AB$10</c:f>
              <c:numCache>
                <c:formatCode>General</c:formatCode>
                <c:ptCount val="2"/>
                <c:pt idx="0">
                  <c:v>0</c:v>
                </c:pt>
                <c:pt idx="1">
                  <c:v>0.8930586484222991</c:v>
                </c:pt>
              </c:numCache>
            </c:numRef>
          </c:xVal>
          <c:yVal>
            <c:numRef>
              <c:f>ANALISES!$AC$9:$AC$10</c:f>
              <c:numCache>
                <c:formatCode>General</c:formatCode>
                <c:ptCount val="2"/>
                <c:pt idx="0">
                  <c:v>1</c:v>
                </c:pt>
                <c:pt idx="1">
                  <c:v>0.44994027434553613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304200"/>
        <c:axId val="727305184"/>
      </c:scatterChart>
      <c:valAx>
        <c:axId val="727304200"/>
        <c:scaling>
          <c:orientation val="minMax"/>
          <c:max val="1.15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727305184"/>
        <c:crosses val="autoZero"/>
        <c:crossBetween val="midCat"/>
      </c:valAx>
      <c:valAx>
        <c:axId val="727305184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27304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ANALISES!$AE$3</c:f>
              <c:strCache>
                <c:ptCount val="1"/>
                <c:pt idx="0">
                  <c:v>REPARO</c:v>
                </c:pt>
              </c:strCache>
            </c:strRef>
          </c:tx>
          <c:spPr>
            <a:solidFill>
              <a:srgbClr val="EF4F4F"/>
            </a:solidFill>
            <a:ln>
              <a:noFill/>
            </a:ln>
          </c:spPr>
          <c:dPt>
            <c:idx val="0"/>
            <c:bubble3D val="0"/>
            <c:spPr>
              <a:solidFill>
                <a:srgbClr val="A60A0B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4E6-4476-AF45-F90C579B574E}"/>
              </c:ext>
            </c:extLst>
          </c:dPt>
          <c:dPt>
            <c:idx val="1"/>
            <c:bubble3D val="0"/>
            <c:spPr>
              <a:solidFill>
                <a:schemeClr val="bg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4E6-4476-AF45-F90C579B574E}"/>
              </c:ext>
            </c:extLst>
          </c:dPt>
          <c:cat>
            <c:strRef>
              <c:f>ANALISES!$U$4:$U$5</c:f>
              <c:strCache>
                <c:ptCount val="2"/>
                <c:pt idx="0">
                  <c:v>real</c:v>
                </c:pt>
                <c:pt idx="1">
                  <c:v>diferença</c:v>
                </c:pt>
              </c:strCache>
            </c:strRef>
          </c:cat>
          <c:val>
            <c:numRef>
              <c:f>ANALISES!$AE$4:$AE$5</c:f>
              <c:numCache>
                <c:formatCode>0.0%</c:formatCode>
                <c:ptCount val="2"/>
                <c:pt idx="0">
                  <c:v>0.10908183220373076</c:v>
                </c:pt>
                <c:pt idx="1">
                  <c:v>0.8909181677962692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catterChart>
        <c:scatterStyle val="lineMarker"/>
        <c:varyColors val="0"/>
        <c:ser>
          <c:idx val="1"/>
          <c:order val="1"/>
          <c:tx>
            <c:strRef>
              <c:f>ANALISES!$AF$8</c:f>
              <c:strCache>
                <c:ptCount val="1"/>
                <c:pt idx="0">
                  <c:v>Ponto 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1"/>
            <c:spPr>
              <a:solidFill>
                <a:srgbClr val="A60A0B"/>
              </a:solidFill>
              <a:ln w="12700">
                <a:solidFill>
                  <a:srgbClr val="A60A0B"/>
                </a:solidFill>
              </a:ln>
              <a:effectLst/>
            </c:spPr>
          </c:marker>
          <c:xVal>
            <c:numRef>
              <c:f>ANALISES!$AE$9:$AE$10</c:f>
              <c:numCache>
                <c:formatCode>General</c:formatCode>
                <c:ptCount val="2"/>
                <c:pt idx="0">
                  <c:v>0</c:v>
                </c:pt>
                <c:pt idx="1">
                  <c:v>0.63296830211765986</c:v>
                </c:pt>
              </c:numCache>
            </c:numRef>
          </c:xVal>
          <c:yVal>
            <c:numRef>
              <c:f>ANALISES!$AF$9:$AF$10</c:f>
              <c:numCache>
                <c:formatCode>General</c:formatCode>
                <c:ptCount val="2"/>
                <c:pt idx="0">
                  <c:v>1</c:v>
                </c:pt>
                <c:pt idx="1">
                  <c:v>0.7741777111970396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4E6-4476-AF45-F90C579B5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7304200"/>
        <c:axId val="727305184"/>
      </c:scatterChart>
      <c:valAx>
        <c:axId val="727304200"/>
        <c:scaling>
          <c:orientation val="minMax"/>
          <c:max val="1.1500000000000001"/>
          <c:min val="-1.1500000000000001"/>
        </c:scaling>
        <c:delete val="1"/>
        <c:axPos val="b"/>
        <c:numFmt formatCode="General" sourceLinked="1"/>
        <c:majorTickMark val="out"/>
        <c:minorTickMark val="none"/>
        <c:tickLblPos val="nextTo"/>
        <c:crossAx val="727305184"/>
        <c:crosses val="autoZero"/>
        <c:crossBetween val="midCat"/>
      </c:valAx>
      <c:valAx>
        <c:axId val="727305184"/>
        <c:scaling>
          <c:orientation val="minMax"/>
          <c:max val="1.1500000000000001"/>
          <c:min val="-1.1500000000000001"/>
        </c:scaling>
        <c:delete val="1"/>
        <c:axPos val="l"/>
        <c:numFmt formatCode="General" sourceLinked="1"/>
        <c:majorTickMark val="out"/>
        <c:minorTickMark val="none"/>
        <c:tickLblPos val="nextTo"/>
        <c:crossAx val="7273042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816326530612242E-2"/>
          <c:y val="0.10114935205042842"/>
          <c:w val="0.94095729165686526"/>
          <c:h val="0.79770129589914318"/>
        </c:manualLayout>
      </c:layout>
      <c:barChart>
        <c:barDir val="col"/>
        <c:grouping val="stack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ANALISES!$D$4:$D$6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ANALISES!$E$4:$E$6</c:f>
              <c:numCache>
                <c:formatCode>General</c:formatCode>
                <c:ptCount val="3"/>
                <c:pt idx="0">
                  <c:v>440479.4</c:v>
                </c:pt>
                <c:pt idx="1">
                  <c:v>440479.4</c:v>
                </c:pt>
                <c:pt idx="2">
                  <c:v>440479.4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80-429D-A083-98A79800CD3D}"/>
            </c:ext>
          </c:extLst>
        </c:ser>
        <c:ser>
          <c:idx val="1"/>
          <c:order val="1"/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ANALISES!$D$4:$D$6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ANALISES!$F$4:$F$6</c:f>
              <c:numCache>
                <c:formatCode>[&lt;999950]0.0,\ "K";[&lt;999950000]"R$"\ * #,###.0,,\ "Mi";"R$"\ * #,#00.0..."Bi"</c:formatCode>
                <c:ptCount val="3"/>
                <c:pt idx="0">
                  <c:v>1626906</c:v>
                </c:pt>
                <c:pt idx="1">
                  <c:v>1347765</c:v>
                </c:pt>
                <c:pt idx="2">
                  <c:v>1430123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80-429D-A083-98A79800CD3D}"/>
            </c:ext>
          </c:extLst>
        </c:ser>
        <c:ser>
          <c:idx val="2"/>
          <c:order val="2"/>
          <c:spPr>
            <a:blipFill>
              <a:blip xmlns:r="http://schemas.openxmlformats.org/officeDocument/2006/relationships" r:embed="rId5"/>
              <a:stretch>
                <a:fillRect/>
              </a:stretch>
            </a:blipFill>
            <a:ln>
              <a:noFill/>
            </a:ln>
            <a:effectLst/>
          </c:spPr>
          <c:invertIfNegative val="0"/>
          <c:cat>
            <c:numRef>
              <c:f>ANALISES!$D$4:$D$6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ANALISES!$G$4:$G$6</c:f>
              <c:numCache>
                <c:formatCode>General</c:formatCode>
                <c:ptCount val="3"/>
                <c:pt idx="0">
                  <c:v>440479.4</c:v>
                </c:pt>
                <c:pt idx="1">
                  <c:v>440479.4</c:v>
                </c:pt>
                <c:pt idx="2">
                  <c:v>440479.4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80-429D-A083-98A79800CD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22068136"/>
        <c:axId val="722068792"/>
      </c:barChart>
      <c:catAx>
        <c:axId val="722068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22068792"/>
        <c:crosses val="autoZero"/>
        <c:auto val="1"/>
        <c:lblAlgn val="ctr"/>
        <c:lblOffset val="100"/>
        <c:noMultiLvlLbl val="0"/>
      </c:catAx>
      <c:valAx>
        <c:axId val="722068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22068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151815181518153E-2"/>
          <c:y val="0.16690050794285216"/>
          <c:w val="0.9636963696369637"/>
          <c:h val="0.64042149448750085"/>
        </c:manualLayout>
      </c:layout>
      <c:lineChart>
        <c:grouping val="standard"/>
        <c:varyColors val="0"/>
        <c:ser>
          <c:idx val="0"/>
          <c:order val="0"/>
          <c:spPr>
            <a:ln w="47625" cap="rnd" cmpd="sng">
              <a:solidFill>
                <a:srgbClr val="A60A0B"/>
              </a:solidFill>
              <a:round/>
            </a:ln>
            <a:effectLst/>
          </c:spPr>
          <c:marker>
            <c:symbol val="picture"/>
            <c:spPr>
              <a:blipFill>
                <a:blip xmlns:r="http://schemas.openxmlformats.org/officeDocument/2006/relationships" r:embed="rId1"/>
                <a:stretch>
                  <a:fillRect/>
                </a:stretch>
              </a:blipFill>
              <a:ln w="25400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Yu Gothic UI Semibold" panose="020B0700000000000000" pitchFamily="34" charset="-128"/>
                    <a:ea typeface="Yu Gothic UI Semibold" panose="020B0700000000000000" pitchFamily="34" charset="-128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ANALISES!$I$21:$I$32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ANALISES!$J$21:$J$32</c:f>
              <c:numCache>
                <c:formatCode>[&lt;999950]"R$"\ * 0.0,\ "K";[&lt;999950000]"R$"\ * #,###.0,,\ "Mi";"R$"\ * #,#00.0..."Bi"</c:formatCode>
                <c:ptCount val="12"/>
                <c:pt idx="0">
                  <c:v>1288988</c:v>
                </c:pt>
                <c:pt idx="1">
                  <c:v>1682016</c:v>
                </c:pt>
                <c:pt idx="2">
                  <c:v>1433790</c:v>
                </c:pt>
                <c:pt idx="3">
                  <c:v>1423743</c:v>
                </c:pt>
                <c:pt idx="4">
                  <c:v>1005367</c:v>
                </c:pt>
                <c:pt idx="5">
                  <c:v>826751</c:v>
                </c:pt>
                <c:pt idx="6">
                  <c:v>1126030</c:v>
                </c:pt>
                <c:pt idx="7">
                  <c:v>1080135</c:v>
                </c:pt>
                <c:pt idx="8">
                  <c:v>1142495</c:v>
                </c:pt>
                <c:pt idx="9">
                  <c:v>530484</c:v>
                </c:pt>
                <c:pt idx="10">
                  <c:v>888377</c:v>
                </c:pt>
                <c:pt idx="11">
                  <c:v>759054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6DC-4E12-AE1D-DA1570281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0290776"/>
        <c:axId val="810291104"/>
      </c:lineChart>
      <c:catAx>
        <c:axId val="81029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 Semibold" panose="020B0700000000000000" pitchFamily="34" charset="-128"/>
                <a:ea typeface="Yu Gothic UI Semibold" panose="020B0700000000000000" pitchFamily="34" charset="-128"/>
                <a:cs typeface="+mn-cs"/>
              </a:defRPr>
            </a:pPr>
            <a:endParaRPr lang="pt-BR"/>
          </a:p>
        </c:txPr>
        <c:crossAx val="810291104"/>
        <c:crosses val="autoZero"/>
        <c:auto val="1"/>
        <c:lblAlgn val="ctr"/>
        <c:lblOffset val="100"/>
        <c:noMultiLvlLbl val="0"/>
      </c:catAx>
      <c:valAx>
        <c:axId val="810291104"/>
        <c:scaling>
          <c:orientation val="minMax"/>
        </c:scaling>
        <c:delete val="1"/>
        <c:axPos val="l"/>
        <c:numFmt formatCode="[&lt;999950]&quot;R$&quot;\ * 0.0,\ &quot;K&quot;;[&lt;999950000]&quot;R$&quot;\ * #,###.0,,\ &quot;Mi&quot;;&quot;R$&quot;\ * #,#00.0...&quot;Bi&quot;" sourceLinked="1"/>
        <c:majorTickMark val="none"/>
        <c:minorTickMark val="none"/>
        <c:tickLblPos val="nextTo"/>
        <c:crossAx val="810290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Scale"/>
            <c:pictureStackUnit val="1"/>
          </c:pictureOptions>
          <c:val>
            <c:numRef>
              <c:f>ANALISES!$AJ$11:$AJ$14</c:f>
              <c:numCache>
                <c:formatCode>General</c:formatCode>
                <c:ptCount val="4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596-B2D0-1792BFD20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3628128"/>
        <c:axId val="1013628456"/>
      </c:barChart>
      <c:catAx>
        <c:axId val="1013628128"/>
        <c:scaling>
          <c:orientation val="minMax"/>
        </c:scaling>
        <c:delete val="1"/>
        <c:axPos val="l"/>
        <c:majorTickMark val="none"/>
        <c:minorTickMark val="none"/>
        <c:tickLblPos val="nextTo"/>
        <c:crossAx val="1013628456"/>
        <c:crosses val="autoZero"/>
        <c:auto val="1"/>
        <c:lblAlgn val="ctr"/>
        <c:lblOffset val="100"/>
        <c:noMultiLvlLbl val="0"/>
      </c:catAx>
      <c:valAx>
        <c:axId val="1013628456"/>
        <c:scaling>
          <c:orientation val="minMax"/>
          <c:max val="5"/>
        </c:scaling>
        <c:delete val="1"/>
        <c:axPos val="b"/>
        <c:numFmt formatCode="General" sourceLinked="1"/>
        <c:majorTickMark val="none"/>
        <c:minorTickMark val="none"/>
        <c:tickLblPos val="nextTo"/>
        <c:crossAx val="10136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2531120331947E-2"/>
          <c:y val="6.3768115942028983E-2"/>
          <c:w val="0.8727524204702628"/>
          <c:h val="0.87246376811594206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val>
            <c:numRef>
              <c:f>ANALISES!$AI$11:$AI$14</c:f>
              <c:numCache>
                <c:formatCode>0.0</c:formatCode>
                <c:ptCount val="4"/>
                <c:pt idx="0">
                  <c:v>1.7777777777777777</c:v>
                </c:pt>
                <c:pt idx="1">
                  <c:v>3</c:v>
                </c:pt>
                <c:pt idx="2">
                  <c:v>3.2222222222222223</c:v>
                </c:pt>
                <c:pt idx="3">
                  <c:v>4.4444444444444446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7F-4291-AF67-03053E179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3628128"/>
        <c:axId val="1013628456"/>
      </c:barChart>
      <c:catAx>
        <c:axId val="1013628128"/>
        <c:scaling>
          <c:orientation val="minMax"/>
        </c:scaling>
        <c:delete val="1"/>
        <c:axPos val="l"/>
        <c:majorTickMark val="out"/>
        <c:minorTickMark val="none"/>
        <c:tickLblPos val="nextTo"/>
        <c:crossAx val="1013628456"/>
        <c:crosses val="autoZero"/>
        <c:auto val="1"/>
        <c:lblAlgn val="ctr"/>
        <c:lblOffset val="100"/>
        <c:noMultiLvlLbl val="0"/>
      </c:catAx>
      <c:valAx>
        <c:axId val="1013628456"/>
        <c:scaling>
          <c:orientation val="minMax"/>
          <c:max val="5"/>
        </c:scaling>
        <c:delete val="1"/>
        <c:axPos val="b"/>
        <c:numFmt formatCode="0.0" sourceLinked="1"/>
        <c:majorTickMark val="out"/>
        <c:minorTickMark val="none"/>
        <c:tickLblPos val="nextTo"/>
        <c:crossAx val="10136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92531120331947E-2"/>
          <c:y val="6.3768115942028983E-2"/>
          <c:w val="0.8727524204702628"/>
          <c:h val="0.87246376811594206"/>
        </c:manualLayout>
      </c:layout>
      <c:barChart>
        <c:barDir val="bar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pictureOptions>
            <c:pictureFormat val="stack"/>
          </c:pictureOptions>
          <c:val>
            <c:numRef>
              <c:f>ANALISES!$AI$11:$AI$14</c:f>
              <c:numCache>
                <c:formatCode>0.0</c:formatCode>
                <c:ptCount val="4"/>
                <c:pt idx="0">
                  <c:v>1.7777777777777777</c:v>
                </c:pt>
                <c:pt idx="1">
                  <c:v>3</c:v>
                </c:pt>
                <c:pt idx="2">
                  <c:v>3.2222222222222223</c:v>
                </c:pt>
                <c:pt idx="3">
                  <c:v>4.4444444444444446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C9-42E6-B1B5-465B493DF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013628128"/>
        <c:axId val="1013628456"/>
      </c:barChart>
      <c:catAx>
        <c:axId val="1013628128"/>
        <c:scaling>
          <c:orientation val="minMax"/>
        </c:scaling>
        <c:delete val="1"/>
        <c:axPos val="l"/>
        <c:majorTickMark val="out"/>
        <c:minorTickMark val="none"/>
        <c:tickLblPos val="nextTo"/>
        <c:crossAx val="1013628456"/>
        <c:crosses val="autoZero"/>
        <c:auto val="1"/>
        <c:lblAlgn val="ctr"/>
        <c:lblOffset val="100"/>
        <c:noMultiLvlLbl val="0"/>
      </c:catAx>
      <c:valAx>
        <c:axId val="1013628456"/>
        <c:scaling>
          <c:orientation val="minMax"/>
          <c:max val="5"/>
        </c:scaling>
        <c:delete val="1"/>
        <c:axPos val="b"/>
        <c:numFmt formatCode="0.0" sourceLinked="1"/>
        <c:majorTickMark val="out"/>
        <c:minorTickMark val="none"/>
        <c:tickLblPos val="nextTo"/>
        <c:crossAx val="1013628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12" Type="http://schemas.openxmlformats.org/officeDocument/2006/relationships/image" Target="../media/image9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11" Type="http://schemas.openxmlformats.org/officeDocument/2006/relationships/image" Target="../media/image8.png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142873</xdr:colOff>
      <xdr:row>0</xdr:row>
      <xdr:rowOff>95248</xdr:rowOff>
    </xdr:from>
    <xdr:to>
      <xdr:col>18</xdr:col>
      <xdr:colOff>333374</xdr:colOff>
      <xdr:row>27</xdr:row>
      <xdr:rowOff>184545</xdr:rowOff>
    </xdr:to>
    <xdr:pic>
      <xdr:nvPicPr>
        <xdr:cNvPr id="4" name="Imagem 3" descr="Carro Temporada Cartaz Do Carro Comprar Carro Publicidade Fundo, Temporada  De Carros Poster Do Carro Comprar Carro, Estação Do Carro, Carro Imagem de  plano de fundo para download gratui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70000" contrast="-8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3" y="95248"/>
          <a:ext cx="11163301" cy="5232797"/>
        </a:xfrm>
        <a:prstGeom prst="rect">
          <a:avLst/>
        </a:prstGeom>
        <a:ln>
          <a:noFill/>
        </a:ln>
        <a:effectLst>
          <a:softEdge rad="112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219075</xdr:colOff>
      <xdr:row>2</xdr:row>
      <xdr:rowOff>28575</xdr:rowOff>
    </xdr:from>
    <xdr:to>
      <xdr:col>18</xdr:col>
      <xdr:colOff>95251</xdr:colOff>
      <xdr:row>13</xdr:row>
      <xdr:rowOff>134593</xdr:rowOff>
    </xdr:to>
    <xdr:sp macro="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494972" y="411646"/>
          <a:ext cx="6595442" cy="2212906"/>
        </a:xfrm>
        <a:prstGeom prst="roundRect">
          <a:avLst>
            <a:gd name="adj" fmla="val 5185"/>
          </a:avLst>
        </a:prstGeom>
        <a:solidFill>
          <a:srgbClr val="D9D9D9">
            <a:alpha val="6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314325</xdr:colOff>
      <xdr:row>4</xdr:row>
      <xdr:rowOff>66749</xdr:rowOff>
    </xdr:from>
    <xdr:to>
      <xdr:col>7</xdr:col>
      <xdr:colOff>38101</xdr:colOff>
      <xdr:row>13</xdr:row>
      <xdr:rowOff>104774</xdr:rowOff>
    </xdr:to>
    <xdr:sp macro="" textlink="">
      <xdr:nvSpPr>
        <xdr:cNvPr id="8" name="Retângulo Arredondad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43125" y="828749"/>
          <a:ext cx="2162176" cy="1752525"/>
        </a:xfrm>
        <a:prstGeom prst="roundRect">
          <a:avLst>
            <a:gd name="adj" fmla="val 5185"/>
          </a:avLst>
        </a:prstGeom>
        <a:solidFill>
          <a:srgbClr val="D9D9D9">
            <a:alpha val="6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400049</xdr:colOff>
      <xdr:row>14</xdr:row>
      <xdr:rowOff>47624</xdr:rowOff>
    </xdr:from>
    <xdr:to>
      <xdr:col>11</xdr:col>
      <xdr:colOff>561975</xdr:colOff>
      <xdr:row>26</xdr:row>
      <xdr:rowOff>101624</xdr:rowOff>
    </xdr:to>
    <xdr:sp macro="" textlink="">
      <xdr:nvSpPr>
        <xdr:cNvPr id="9" name="Retângulo Arredondad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00049" y="2714624"/>
          <a:ext cx="6867526" cy="2340000"/>
        </a:xfrm>
        <a:prstGeom prst="roundRect">
          <a:avLst>
            <a:gd name="adj" fmla="val 5185"/>
          </a:avLst>
        </a:prstGeom>
        <a:solidFill>
          <a:srgbClr val="D9D9D9">
            <a:alpha val="6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0</xdr:col>
      <xdr:colOff>266700</xdr:colOff>
      <xdr:row>1</xdr:row>
      <xdr:rowOff>74110</xdr:rowOff>
    </xdr:from>
    <xdr:ext cx="3971925" cy="553998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66700" y="264610"/>
          <a:ext cx="3971925" cy="55399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Ferro Rosso" panose="00000400000000000000" pitchFamily="2" charset="0"/>
            </a:rPr>
            <a:t>Studio Car </a:t>
          </a:r>
        </a:p>
      </xdr:txBody>
    </xdr:sp>
    <xdr:clientData/>
  </xdr:oneCellAnchor>
  <xdr:twoCellAnchor editAs="oneCell">
    <xdr:from>
      <xdr:col>0</xdr:col>
      <xdr:colOff>314325</xdr:colOff>
      <xdr:row>4</xdr:row>
      <xdr:rowOff>85726</xdr:rowOff>
    </xdr:from>
    <xdr:to>
      <xdr:col>3</xdr:col>
      <xdr:colOff>276225</xdr:colOff>
      <xdr:row>6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7" name="ANO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325" y="847726"/>
              <a:ext cx="1790700" cy="40957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7</xdr:col>
      <xdr:colOff>561974</xdr:colOff>
      <xdr:row>2</xdr:row>
      <xdr:rowOff>133350</xdr:rowOff>
    </xdr:from>
    <xdr:to>
      <xdr:col>10</xdr:col>
      <xdr:colOff>457199</xdr:colOff>
      <xdr:row>11</xdr:row>
      <xdr:rowOff>66676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250824</xdr:colOff>
      <xdr:row>2</xdr:row>
      <xdr:rowOff>133350</xdr:rowOff>
    </xdr:from>
    <xdr:to>
      <xdr:col>13</xdr:col>
      <xdr:colOff>146049</xdr:colOff>
      <xdr:row>11</xdr:row>
      <xdr:rowOff>66676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549274</xdr:colOff>
      <xdr:row>2</xdr:row>
      <xdr:rowOff>133350</xdr:rowOff>
    </xdr:from>
    <xdr:to>
      <xdr:col>15</xdr:col>
      <xdr:colOff>444499</xdr:colOff>
      <xdr:row>11</xdr:row>
      <xdr:rowOff>66676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238124</xdr:colOff>
      <xdr:row>2</xdr:row>
      <xdr:rowOff>133350</xdr:rowOff>
    </xdr:from>
    <xdr:to>
      <xdr:col>18</xdr:col>
      <xdr:colOff>133349</xdr:colOff>
      <xdr:row>11</xdr:row>
      <xdr:rowOff>66676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8</xdr:col>
      <xdr:colOff>104775</xdr:colOff>
      <xdr:row>2</xdr:row>
      <xdr:rowOff>45536</xdr:rowOff>
    </xdr:from>
    <xdr:ext cx="1409700" cy="358431"/>
    <xdr:sp macro="" textlink="ANALISES!V3">
      <xdr:nvSpPr>
        <xdr:cNvPr id="32" name="Retângul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4981575" y="426536"/>
          <a:ext cx="14097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fld id="{288E1E62-7B71-4DEE-ADFC-FB82A93FFDB2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algn="ctr"/>
            <a:t>CUSTOMIZAÇÃO</a:t>
          </a:fld>
          <a:endParaRPr lang="pt-BR" sz="2000" b="0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</a:endParaRPr>
        </a:p>
      </xdr:txBody>
    </xdr:sp>
    <xdr:clientData/>
  </xdr:oneCellAnchor>
  <xdr:oneCellAnchor>
    <xdr:from>
      <xdr:col>10</xdr:col>
      <xdr:colOff>438150</xdr:colOff>
      <xdr:row>2</xdr:row>
      <xdr:rowOff>45536</xdr:rowOff>
    </xdr:from>
    <xdr:ext cx="1381125" cy="358431"/>
    <xdr:sp macro="" textlink="ANALISES!Y3">
      <xdr:nvSpPr>
        <xdr:cNvPr id="33" name="Retângulo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534150" y="426536"/>
          <a:ext cx="13811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1EE431A-287E-4932-896B-0D9EA37140BE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REVISÃO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13</xdr:col>
      <xdr:colOff>142875</xdr:colOff>
      <xdr:row>2</xdr:row>
      <xdr:rowOff>45536</xdr:rowOff>
    </xdr:from>
    <xdr:ext cx="1390650" cy="358431"/>
    <xdr:sp macro="" textlink="ANALISES!AB3">
      <xdr:nvSpPr>
        <xdr:cNvPr id="34" name="Retângulo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067675" y="426536"/>
          <a:ext cx="139065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AF4AC3CB-E194-469D-A5D2-4DF2C0C5E390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ACESSÓRIOS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15</xdr:col>
      <xdr:colOff>438150</xdr:colOff>
      <xdr:row>2</xdr:row>
      <xdr:rowOff>45536</xdr:rowOff>
    </xdr:from>
    <xdr:ext cx="1266825" cy="358431"/>
    <xdr:sp macro="" textlink="ANALISES!AE3">
      <xdr:nvSpPr>
        <xdr:cNvPr id="35" name="Retângul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582150" y="426536"/>
          <a:ext cx="12668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6243F975-01A3-432F-AA1B-BB33C76F35F3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REPARO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8</xdr:col>
      <xdr:colOff>466725</xdr:colOff>
      <xdr:row>5</xdr:row>
      <xdr:rowOff>16961</xdr:rowOff>
    </xdr:from>
    <xdr:ext cx="695325" cy="358431"/>
    <xdr:sp macro="" textlink="ANALISES!V4">
      <xdr:nvSpPr>
        <xdr:cNvPr id="36" name="Retângul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343525" y="96946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63DB250E-79C8-46CE-A0D2-16A7383668B6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39,8%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8</xdr:col>
      <xdr:colOff>466725</xdr:colOff>
      <xdr:row>6</xdr:row>
      <xdr:rowOff>150311</xdr:rowOff>
    </xdr:from>
    <xdr:ext cx="695325" cy="358431"/>
    <xdr:sp macro="" textlink="ANALISES!W4">
      <xdr:nvSpPr>
        <xdr:cNvPr id="37" name="Retângulo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343525" y="129331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E62FED75-44DA-4414-9CF1-557D4F0818A4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861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11</xdr:col>
      <xdr:colOff>152400</xdr:colOff>
      <xdr:row>5</xdr:row>
      <xdr:rowOff>16961</xdr:rowOff>
    </xdr:from>
    <xdr:ext cx="695325" cy="358431"/>
    <xdr:sp macro="" textlink="ANALISES!Y4">
      <xdr:nvSpPr>
        <xdr:cNvPr id="38" name="Retângulo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6858000" y="96946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C9D95FA5-B381-4216-A685-50A5EC28F418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31,7%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11</xdr:col>
      <xdr:colOff>152400</xdr:colOff>
      <xdr:row>6</xdr:row>
      <xdr:rowOff>150311</xdr:rowOff>
    </xdr:from>
    <xdr:ext cx="695325" cy="358431"/>
    <xdr:sp macro="" textlink="ANALISES!Z4">
      <xdr:nvSpPr>
        <xdr:cNvPr id="39" name="Retângul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6858000" y="129331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E38C35B-9B3C-453C-9934-71524D774FA5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1.887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13</xdr:col>
      <xdr:colOff>390526</xdr:colOff>
      <xdr:row>5</xdr:row>
      <xdr:rowOff>16961</xdr:rowOff>
    </xdr:from>
    <xdr:ext cx="762000" cy="358431"/>
    <xdr:sp macro="" textlink="ANALISES!AB4">
      <xdr:nvSpPr>
        <xdr:cNvPr id="40" name="Retângulo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8315326" y="969461"/>
          <a:ext cx="7620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1656BAE-839B-4EC4-871D-3FA274BED581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17,6%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13</xdr:col>
      <xdr:colOff>457200</xdr:colOff>
      <xdr:row>6</xdr:row>
      <xdr:rowOff>150311</xdr:rowOff>
    </xdr:from>
    <xdr:ext cx="695325" cy="358431"/>
    <xdr:sp macro="" textlink="ANALISES!AC4">
      <xdr:nvSpPr>
        <xdr:cNvPr id="41" name="Retângulo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8382000" y="129331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F7EF9E7B-6D7E-447A-B5F4-F8D921E539F6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9.000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16</xdr:col>
      <xdr:colOff>133350</xdr:colOff>
      <xdr:row>5</xdr:row>
      <xdr:rowOff>16961</xdr:rowOff>
    </xdr:from>
    <xdr:ext cx="695325" cy="358431"/>
    <xdr:sp macro="" textlink="ANALISES!AE4">
      <xdr:nvSpPr>
        <xdr:cNvPr id="42" name="Retângulo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886950" y="96946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6F816908-BE19-44DC-BDCB-CC6FECA560B0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10,9%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16</xdr:col>
      <xdr:colOff>133350</xdr:colOff>
      <xdr:row>6</xdr:row>
      <xdr:rowOff>150311</xdr:rowOff>
    </xdr:from>
    <xdr:ext cx="695325" cy="358431"/>
    <xdr:sp macro="" textlink="ANALISES!AF4">
      <xdr:nvSpPr>
        <xdr:cNvPr id="43" name="Retângulo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9886950" y="1293311"/>
          <a:ext cx="6953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07B612F8-5B8D-453A-A989-522013DEC715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344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twoCellAnchor>
    <xdr:from>
      <xdr:col>3</xdr:col>
      <xdr:colOff>257175</xdr:colOff>
      <xdr:row>5</xdr:row>
      <xdr:rowOff>28575</xdr:rowOff>
    </xdr:from>
    <xdr:to>
      <xdr:col>7</xdr:col>
      <xdr:colOff>9527</xdr:colOff>
      <xdr:row>11</xdr:row>
      <xdr:rowOff>180975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257176</xdr:colOff>
      <xdr:row>4</xdr:row>
      <xdr:rowOff>133350</xdr:rowOff>
    </xdr:from>
    <xdr:to>
      <xdr:col>24</xdr:col>
      <xdr:colOff>238126</xdr:colOff>
      <xdr:row>13</xdr:row>
      <xdr:rowOff>123825</xdr:rowOff>
    </xdr:to>
    <xdr:sp macro="" textlink="">
      <xdr:nvSpPr>
        <xdr:cNvPr id="48" name="Retângulo Arredondad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3058776" y="895350"/>
          <a:ext cx="1809750" cy="1704975"/>
        </a:xfrm>
        <a:prstGeom prst="roundRect">
          <a:avLst>
            <a:gd name="adj" fmla="val 5185"/>
          </a:avLst>
        </a:prstGeom>
        <a:solidFill>
          <a:srgbClr val="D9D9D9">
            <a:alpha val="6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oneCellAnchor>
    <xdr:from>
      <xdr:col>3</xdr:col>
      <xdr:colOff>276226</xdr:colOff>
      <xdr:row>11</xdr:row>
      <xdr:rowOff>19050</xdr:rowOff>
    </xdr:from>
    <xdr:ext cx="752474" cy="325154"/>
    <xdr:sp macro="" textlink="ANALISES!F4">
      <xdr:nvSpPr>
        <xdr:cNvPr id="49" name="Retângulo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2105026" y="2114550"/>
          <a:ext cx="752474" cy="32515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500939E7-8B9B-4E4A-99F5-87F84230AC95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R$ 1,6 Mi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3</xdr:col>
      <xdr:colOff>295276</xdr:colOff>
      <xdr:row>12</xdr:row>
      <xdr:rowOff>0</xdr:rowOff>
    </xdr:from>
    <xdr:ext cx="752474" cy="336246"/>
    <xdr:sp macro="" textlink="ANALISES!D4">
      <xdr:nvSpPr>
        <xdr:cNvPr id="50" name="Retângul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2124076" y="2286000"/>
          <a:ext cx="752474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4544320-DB48-4738-B861-7A6E0D4EF1C0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2019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4</xdr:col>
      <xdr:colOff>361951</xdr:colOff>
      <xdr:row>11</xdr:row>
      <xdr:rowOff>19050</xdr:rowOff>
    </xdr:from>
    <xdr:ext cx="752474" cy="336246"/>
    <xdr:sp macro="" textlink="ANALISES!F5">
      <xdr:nvSpPr>
        <xdr:cNvPr id="51" name="Retângul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2800351" y="2114550"/>
          <a:ext cx="752474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6C1C39D1-6628-4FAC-9397-51AEBD8B2942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R$ 1,3 Mi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4</xdr:col>
      <xdr:colOff>381001</xdr:colOff>
      <xdr:row>12</xdr:row>
      <xdr:rowOff>0</xdr:rowOff>
    </xdr:from>
    <xdr:ext cx="752474" cy="336246"/>
    <xdr:sp macro="" textlink="ANALISES!D5">
      <xdr:nvSpPr>
        <xdr:cNvPr id="52" name="Retângulo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2819401" y="2286000"/>
          <a:ext cx="752474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9300709-35DA-4840-B2F7-0FEB256C3E1E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2020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5</xdr:col>
      <xdr:colOff>419100</xdr:colOff>
      <xdr:row>11</xdr:row>
      <xdr:rowOff>19050</xdr:rowOff>
    </xdr:from>
    <xdr:ext cx="838199" cy="336246"/>
    <xdr:sp macro="" textlink="ANALISES!F6">
      <xdr:nvSpPr>
        <xdr:cNvPr id="56" name="Retângulo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3467100" y="2114550"/>
          <a:ext cx="838199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A3850EE1-2048-4D9B-947F-36CF3E71835E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R$ 1,4 Mi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5</xdr:col>
      <xdr:colOff>457201</xdr:colOff>
      <xdr:row>12</xdr:row>
      <xdr:rowOff>0</xdr:rowOff>
    </xdr:from>
    <xdr:ext cx="752474" cy="336246"/>
    <xdr:sp macro="" textlink="ANALISES!D6">
      <xdr:nvSpPr>
        <xdr:cNvPr id="57" name="Retângulo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3505201" y="2286000"/>
          <a:ext cx="752474" cy="3362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B8474F01-8226-437C-8C3B-83E45BE0F9A2}" type="TxLink">
            <a:rPr lang="en-US" sz="105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2021</a:t>
          </a:fld>
          <a:endParaRPr lang="pt-BR" sz="105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twoCellAnchor editAs="oneCell">
    <xdr:from>
      <xdr:col>0</xdr:col>
      <xdr:colOff>314325</xdr:colOff>
      <xdr:row>6</xdr:row>
      <xdr:rowOff>38099</xdr:rowOff>
    </xdr:from>
    <xdr:to>
      <xdr:col>3</xdr:col>
      <xdr:colOff>274725</xdr:colOff>
      <xdr:row>12</xdr:row>
      <xdr:rowOff>161924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3" name="MÊS 1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Ê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4325" y="1181099"/>
              <a:ext cx="1789200" cy="12668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>
    <xdr:from>
      <xdr:col>0</xdr:col>
      <xdr:colOff>352425</xdr:colOff>
      <xdr:row>15</xdr:row>
      <xdr:rowOff>47625</xdr:rowOff>
    </xdr:from>
    <xdr:to>
      <xdr:col>11</xdr:col>
      <xdr:colOff>552450</xdr:colOff>
      <xdr:row>26</xdr:row>
      <xdr:rowOff>19050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oneCellAnchor>
    <xdr:from>
      <xdr:col>8</xdr:col>
      <xdr:colOff>266700</xdr:colOff>
      <xdr:row>10</xdr:row>
      <xdr:rowOff>55061</xdr:rowOff>
    </xdr:from>
    <xdr:ext cx="1057275" cy="358431"/>
    <xdr:sp macro="" textlink="ANALISES!W5">
      <xdr:nvSpPr>
        <xdr:cNvPr id="71" name="Retângulo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143500" y="1960061"/>
          <a:ext cx="105727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F4143B1-A875-4DEC-B0BB-53FB093235A1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R$ 1,8 Mi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11</xdr:col>
      <xdr:colOff>0</xdr:colOff>
      <xdr:row>10</xdr:row>
      <xdr:rowOff>74111</xdr:rowOff>
    </xdr:from>
    <xdr:ext cx="1057275" cy="358431"/>
    <xdr:sp macro="" textlink="ANALISES!Z5">
      <xdr:nvSpPr>
        <xdr:cNvPr id="72" name="Retângulo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6705600" y="1979111"/>
          <a:ext cx="105727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9E53E352-E35A-41AA-89B4-90DE4E29866F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R$ 1,4 Mi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13</xdr:col>
      <xdr:colOff>285750</xdr:colOff>
      <xdr:row>10</xdr:row>
      <xdr:rowOff>74111</xdr:rowOff>
    </xdr:from>
    <xdr:ext cx="1057275" cy="358431"/>
    <xdr:sp macro="" textlink="ANALISES!AC5">
      <xdr:nvSpPr>
        <xdr:cNvPr id="73" name="Retângulo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8210550" y="1979111"/>
          <a:ext cx="105727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95E98F44-FD7D-416A-8540-F083CCCE5923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774,0 K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15</xdr:col>
      <xdr:colOff>571500</xdr:colOff>
      <xdr:row>10</xdr:row>
      <xdr:rowOff>74111</xdr:rowOff>
    </xdr:from>
    <xdr:ext cx="1057275" cy="358431"/>
    <xdr:sp macro="" textlink="ANALISES!AF5">
      <xdr:nvSpPr>
        <xdr:cNvPr id="74" name="Retângulo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715500" y="1979111"/>
          <a:ext cx="105727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03DC82C2-2D14-4953-8822-EE4B1B992287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480,5 K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twoCellAnchor>
    <xdr:from>
      <xdr:col>12</xdr:col>
      <xdr:colOff>76200</xdr:colOff>
      <xdr:row>14</xdr:row>
      <xdr:rowOff>47624</xdr:rowOff>
    </xdr:from>
    <xdr:to>
      <xdr:col>18</xdr:col>
      <xdr:colOff>85725</xdr:colOff>
      <xdr:row>26</xdr:row>
      <xdr:rowOff>101624</xdr:rowOff>
    </xdr:to>
    <xdr:sp macro="" textlink="">
      <xdr:nvSpPr>
        <xdr:cNvPr id="85" name="Retângulo Arredondado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7391400" y="2714624"/>
          <a:ext cx="3667125" cy="2340000"/>
        </a:xfrm>
        <a:prstGeom prst="roundRect">
          <a:avLst>
            <a:gd name="adj" fmla="val 5185"/>
          </a:avLst>
        </a:prstGeom>
        <a:solidFill>
          <a:srgbClr val="D9D9D9">
            <a:alpha val="67843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152398</xdr:colOff>
      <xdr:row>15</xdr:row>
      <xdr:rowOff>123825</xdr:rowOff>
    </xdr:from>
    <xdr:to>
      <xdr:col>17</xdr:col>
      <xdr:colOff>483598</xdr:colOff>
      <xdr:row>27</xdr:row>
      <xdr:rowOff>28575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181228</xdr:colOff>
      <xdr:row>15</xdr:row>
      <xdr:rowOff>119611</xdr:rowOff>
    </xdr:from>
    <xdr:to>
      <xdr:col>17</xdr:col>
      <xdr:colOff>480465</xdr:colOff>
      <xdr:row>27</xdr:row>
      <xdr:rowOff>24361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14</xdr:col>
      <xdr:colOff>209550</xdr:colOff>
      <xdr:row>16</xdr:row>
      <xdr:rowOff>142875</xdr:rowOff>
    </xdr:from>
    <xdr:ext cx="466725" cy="358431"/>
    <xdr:sp macro="" textlink="ANALISES!AI14">
      <xdr:nvSpPr>
        <xdr:cNvPr id="79" name="Retângulo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8743950" y="3190875"/>
          <a:ext cx="4667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D3349BB-846B-4EDB-B8D5-C2BAB52F8B83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4,4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14</xdr:col>
      <xdr:colOff>209550</xdr:colOff>
      <xdr:row>19</xdr:row>
      <xdr:rowOff>66675</xdr:rowOff>
    </xdr:from>
    <xdr:ext cx="466725" cy="358431"/>
    <xdr:sp macro="" textlink="ANALISES!AI13">
      <xdr:nvSpPr>
        <xdr:cNvPr id="80" name="Retângulo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8743950" y="3686175"/>
          <a:ext cx="4667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B932738-D155-4CB5-9767-693AC31D22D1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3,2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14</xdr:col>
      <xdr:colOff>209550</xdr:colOff>
      <xdr:row>21</xdr:row>
      <xdr:rowOff>142875</xdr:rowOff>
    </xdr:from>
    <xdr:ext cx="466725" cy="358431"/>
    <xdr:sp macro="" textlink="ANALISES!AI12">
      <xdr:nvSpPr>
        <xdr:cNvPr id="81" name="Retângulo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8743950" y="4143375"/>
          <a:ext cx="4667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D50EF8B-1C09-425D-957B-9EF583945CF4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3,0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14</xdr:col>
      <xdr:colOff>209550</xdr:colOff>
      <xdr:row>24</xdr:row>
      <xdr:rowOff>76200</xdr:rowOff>
    </xdr:from>
    <xdr:ext cx="466725" cy="358431"/>
    <xdr:sp macro="" textlink="ANALISES!AI11">
      <xdr:nvSpPr>
        <xdr:cNvPr id="82" name="Retângulo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8743950" y="4648200"/>
          <a:ext cx="466725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EC20BF6F-E8E3-4663-B44B-EF720AC0BF60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1,8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12</xdr:col>
      <xdr:colOff>55604</xdr:colOff>
      <xdr:row>16</xdr:row>
      <xdr:rowOff>152400</xdr:rowOff>
    </xdr:from>
    <xdr:ext cx="1440000" cy="358431"/>
    <xdr:sp macro="" textlink="ANALISES!AH14">
      <xdr:nvSpPr>
        <xdr:cNvPr id="86" name="Retângulo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7370804" y="3200400"/>
          <a:ext cx="14400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C651C0AF-1D19-40E8-B600-5F08EDC1BB5F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ACESSÓRIOS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12</xdr:col>
      <xdr:colOff>55604</xdr:colOff>
      <xdr:row>19</xdr:row>
      <xdr:rowOff>76200</xdr:rowOff>
    </xdr:from>
    <xdr:ext cx="1440000" cy="358431"/>
    <xdr:sp macro="" textlink="ANALISES!AH13">
      <xdr:nvSpPr>
        <xdr:cNvPr id="87" name="Retângulo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7370804" y="3695700"/>
          <a:ext cx="14400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A01212A-AF67-48F8-8564-DB958AB2F0C9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REVISÃO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12</xdr:col>
      <xdr:colOff>55604</xdr:colOff>
      <xdr:row>21</xdr:row>
      <xdr:rowOff>142875</xdr:rowOff>
    </xdr:from>
    <xdr:ext cx="1440000" cy="358431"/>
    <xdr:sp macro="" textlink="ANALISES!AH12">
      <xdr:nvSpPr>
        <xdr:cNvPr id="88" name="Retângulo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7370804" y="4143375"/>
          <a:ext cx="14400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2F8177F7-BFB7-4038-B093-D03862910FA8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CUSTOMIZAÇÃO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oneCellAnchor>
    <xdr:from>
      <xdr:col>12</xdr:col>
      <xdr:colOff>55604</xdr:colOff>
      <xdr:row>24</xdr:row>
      <xdr:rowOff>76200</xdr:rowOff>
    </xdr:from>
    <xdr:ext cx="1440000" cy="358431"/>
    <xdr:sp macro="" textlink="ANALISES!AH11">
      <xdr:nvSpPr>
        <xdr:cNvPr id="89" name="Retângulo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7370804" y="4648200"/>
          <a:ext cx="1440000" cy="35843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marL="0" indent="0" algn="ctr"/>
          <a:fld id="{150C1DA3-B4F3-42DE-935D-CC84213CF413}" type="TxLink">
            <a:rPr lang="en-US" sz="1200" b="0" i="0" u="none" strike="noStrike" cap="none" spc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Yu Gothic UI Semibold" panose="020B0700000000000000" pitchFamily="34" charset="-128"/>
              <a:ea typeface="Yu Gothic UI Semibold" panose="020B0700000000000000" pitchFamily="34" charset="-128"/>
              <a:cs typeface="Calibri"/>
            </a:rPr>
            <a:pPr marL="0" indent="0" algn="ctr"/>
            <a:t>REPARO</a:t>
          </a:fld>
          <a:endParaRPr lang="pt-BR" sz="1200" b="0" i="0" u="none" strike="noStrike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Yu Gothic UI Semibold" panose="020B0700000000000000" pitchFamily="34" charset="-128"/>
            <a:ea typeface="Yu Gothic UI Semibold" panose="020B0700000000000000" pitchFamily="34" charset="-128"/>
            <a:cs typeface="Calibri"/>
          </a:endParaRPr>
        </a:p>
      </xdr:txBody>
    </xdr:sp>
    <xdr:clientData/>
  </xdr:oneCellAnchor>
  <xdr:twoCellAnchor>
    <xdr:from>
      <xdr:col>3</xdr:col>
      <xdr:colOff>485775</xdr:colOff>
      <xdr:row>4</xdr:row>
      <xdr:rowOff>47625</xdr:rowOff>
    </xdr:from>
    <xdr:to>
      <xdr:col>5</xdr:col>
      <xdr:colOff>324908</xdr:colOff>
      <xdr:row>6</xdr:row>
      <xdr:rowOff>15875</xdr:rowOff>
    </xdr:to>
    <xdr:sp macro="" textlink="">
      <xdr:nvSpPr>
        <xdr:cNvPr id="90" name="Retângulo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314575" y="809625"/>
          <a:ext cx="1058333" cy="349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16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Faturamento </a:t>
          </a:r>
        </a:p>
      </xdr:txBody>
    </xdr:sp>
    <xdr:clientData/>
  </xdr:twoCellAnchor>
  <xdr:twoCellAnchor>
    <xdr:from>
      <xdr:col>3</xdr:col>
      <xdr:colOff>438150</xdr:colOff>
      <xdr:row>5</xdr:row>
      <xdr:rowOff>171450</xdr:rowOff>
    </xdr:from>
    <xdr:to>
      <xdr:col>5</xdr:col>
      <xdr:colOff>352425</xdr:colOff>
      <xdr:row>5</xdr:row>
      <xdr:rowOff>171450</xdr:rowOff>
    </xdr:to>
    <xdr:cxnSp macro="">
      <xdr:nvCxnSpPr>
        <xdr:cNvPr id="91" name="Conector reto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2266950" y="1123950"/>
          <a:ext cx="1133475" cy="0"/>
        </a:xfrm>
        <a:prstGeom prst="line">
          <a:avLst/>
        </a:prstGeom>
        <a:ln w="38100">
          <a:solidFill>
            <a:srgbClr val="A60A0B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295275</xdr:colOff>
      <xdr:row>14</xdr:row>
      <xdr:rowOff>85725</xdr:rowOff>
    </xdr:from>
    <xdr:to>
      <xdr:col>14</xdr:col>
      <xdr:colOff>286808</xdr:colOff>
      <xdr:row>16</xdr:row>
      <xdr:rowOff>53975</xdr:rowOff>
    </xdr:to>
    <xdr:sp macro="" textlink="">
      <xdr:nvSpPr>
        <xdr:cNvPr id="93" name="Retângulo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7610475" y="2752725"/>
          <a:ext cx="1210733" cy="3492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16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Nota</a:t>
          </a:r>
          <a:r>
            <a:rPr lang="en-US" sz="1600" b="0" i="0" u="none" strike="noStrike" cap="none" spc="0" baseline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 Satisfação</a:t>
          </a:r>
          <a:r>
            <a:rPr lang="en-US" sz="1600" b="0" i="0" u="none" strike="noStrike" cap="none" spc="0">
              <a:ln w="0"/>
              <a:solidFill>
                <a:srgbClr val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ahnschrift SemiCondensed" panose="020B0502040204020203" pitchFamily="34" charset="0"/>
              <a:cs typeface="Calibri"/>
            </a:rPr>
            <a:t> </a:t>
          </a:r>
        </a:p>
      </xdr:txBody>
    </xdr:sp>
    <xdr:clientData/>
  </xdr:twoCellAnchor>
  <xdr:twoCellAnchor>
    <xdr:from>
      <xdr:col>12</xdr:col>
      <xdr:colOff>228600</xdr:colOff>
      <xdr:row>16</xdr:row>
      <xdr:rowOff>19050</xdr:rowOff>
    </xdr:from>
    <xdr:to>
      <xdr:col>14</xdr:col>
      <xdr:colOff>314325</xdr:colOff>
      <xdr:row>16</xdr:row>
      <xdr:rowOff>19050</xdr:rowOff>
    </xdr:to>
    <xdr:cxnSp macro="">
      <xdr:nvCxnSpPr>
        <xdr:cNvPr id="94" name="Conector reto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/>
      </xdr:nvCxnSpPr>
      <xdr:spPr>
        <a:xfrm>
          <a:off x="7543800" y="3067050"/>
          <a:ext cx="1304925" cy="0"/>
        </a:xfrm>
        <a:prstGeom prst="line">
          <a:avLst/>
        </a:prstGeom>
        <a:ln w="38100">
          <a:solidFill>
            <a:srgbClr val="A60A0B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352425</xdr:colOff>
      <xdr:row>9</xdr:row>
      <xdr:rowOff>171450</xdr:rowOff>
    </xdr:from>
    <xdr:to>
      <xdr:col>8</xdr:col>
      <xdr:colOff>161925</xdr:colOff>
      <xdr:row>12</xdr:row>
      <xdr:rowOff>19050</xdr:rowOff>
    </xdr:to>
    <xdr:pic>
      <xdr:nvPicPr>
        <xdr:cNvPr id="99" name="Imagem 98" descr="Dollar free icon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885950"/>
          <a:ext cx="4191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314324</xdr:colOff>
      <xdr:row>6</xdr:row>
      <xdr:rowOff>76199</xdr:rowOff>
    </xdr:from>
    <xdr:to>
      <xdr:col>8</xdr:col>
      <xdr:colOff>123825</xdr:colOff>
      <xdr:row>8</xdr:row>
      <xdr:rowOff>4413</xdr:rowOff>
    </xdr:to>
    <xdr:pic>
      <xdr:nvPicPr>
        <xdr:cNvPr id="104" name="Picture 2" descr="Chart: Has China Reached Peak Automobile? | Statista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clrChange>
            <a:clrFrom>
              <a:srgbClr val="FAFAFA"/>
            </a:clrFrom>
            <a:clrTo>
              <a:srgbClr val="FAFAFA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695" t="21314" r="28323" b="49710"/>
        <a:stretch/>
      </xdr:blipFill>
      <xdr:spPr bwMode="auto">
        <a:xfrm>
          <a:off x="4581524" y="1219199"/>
          <a:ext cx="419101" cy="309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9</xdr:row>
      <xdr:rowOff>28575</xdr:rowOff>
    </xdr:from>
    <xdr:to>
      <xdr:col>2</xdr:col>
      <xdr:colOff>228600</xdr:colOff>
      <xdr:row>15</xdr:row>
      <xdr:rowOff>180975</xdr:rowOff>
    </xdr:to>
    <xdr:sp macro="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2371725" y="1743075"/>
          <a:ext cx="485775" cy="1295400"/>
        </a:xfrm>
        <a:prstGeom prst="roundRect">
          <a:avLst>
            <a:gd name="adj" fmla="val 46079"/>
          </a:avLst>
        </a:prstGeom>
        <a:solidFill>
          <a:srgbClr val="FFC40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180975</xdr:colOff>
      <xdr:row>10</xdr:row>
      <xdr:rowOff>9525</xdr:rowOff>
    </xdr:from>
    <xdr:to>
      <xdr:col>0</xdr:col>
      <xdr:colOff>666750</xdr:colOff>
      <xdr:row>10</xdr:row>
      <xdr:rowOff>171450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99" b="87943"/>
        <a:stretch/>
      </xdr:blipFill>
      <xdr:spPr>
        <a:xfrm>
          <a:off x="180975" y="1914525"/>
          <a:ext cx="485775" cy="16192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13</xdr:row>
      <xdr:rowOff>19050</xdr:rowOff>
    </xdr:from>
    <xdr:to>
      <xdr:col>0</xdr:col>
      <xdr:colOff>676275</xdr:colOff>
      <xdr:row>14</xdr:row>
      <xdr:rowOff>35164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4014" r="399"/>
        <a:stretch/>
      </xdr:blipFill>
      <xdr:spPr>
        <a:xfrm>
          <a:off x="190500" y="2495550"/>
          <a:ext cx="485775" cy="206614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10</xdr:row>
      <xdr:rowOff>19049</xdr:rowOff>
    </xdr:from>
    <xdr:to>
      <xdr:col>1</xdr:col>
      <xdr:colOff>462915</xdr:colOff>
      <xdr:row>15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4002" r="399" b="13775"/>
        <a:stretch/>
      </xdr:blipFill>
      <xdr:spPr>
        <a:xfrm>
          <a:off x="1123950" y="1924049"/>
          <a:ext cx="485775" cy="93345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17</xdr:row>
      <xdr:rowOff>133350</xdr:rowOff>
    </xdr:from>
    <xdr:to>
      <xdr:col>1</xdr:col>
      <xdr:colOff>676275</xdr:colOff>
      <xdr:row>18</xdr:row>
      <xdr:rowOff>161925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399" b="83050"/>
        <a:stretch/>
      </xdr:blipFill>
      <xdr:spPr>
        <a:xfrm>
          <a:off x="1390650" y="3371850"/>
          <a:ext cx="485775" cy="219075"/>
        </a:xfrm>
        <a:prstGeom prst="rect">
          <a:avLst/>
        </a:prstGeom>
      </xdr:spPr>
    </xdr:pic>
    <xdr:clientData/>
  </xdr:twoCellAnchor>
  <xdr:twoCellAnchor>
    <xdr:from>
      <xdr:col>33</xdr:col>
      <xdr:colOff>0</xdr:colOff>
      <xdr:row>17</xdr:row>
      <xdr:rowOff>0</xdr:rowOff>
    </xdr:from>
    <xdr:to>
      <xdr:col>34</xdr:col>
      <xdr:colOff>1095375</xdr:colOff>
      <xdr:row>28</xdr:row>
      <xdr:rowOff>95250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vandro Da Silva Santos" refreshedDate="44346.708984027777" createdVersion="6" refreshedVersion="6" minRefreshableVersion="3" recordCount="112" xr:uid="{00000000-000A-0000-FFFF-FFFF28000000}">
  <cacheSource type="worksheet">
    <worksheetSource name="Tabela1"/>
  </cacheSource>
  <cacheFields count="7">
    <cacheField name="MÊS" numFmtId="0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ANO" numFmtId="0">
      <sharedItems containsSemiMixedTypes="0" containsString="0" containsNumber="1" containsInteger="1" minValue="2019" maxValue="2021" count="3">
        <n v="2020"/>
        <n v="2019"/>
        <n v="2021"/>
      </sharedItems>
    </cacheField>
    <cacheField name="SERVIÇO" numFmtId="0">
      <sharedItems count="4">
        <s v="CUSTOMIZAÇÃO"/>
        <s v="REPARO"/>
        <s v="ACESSÓRIOS"/>
        <s v="REVISÃO"/>
      </sharedItems>
    </cacheField>
    <cacheField name="QTD" numFmtId="0">
      <sharedItems containsSemiMixedTypes="0" containsString="0" containsNumber="1" containsInteger="1" minValue="9" maxValue="1938"/>
    </cacheField>
    <cacheField name="VALOR MÉDIO" numFmtId="44">
      <sharedItems containsSemiMixedTypes="0" containsString="0" containsNumber="1" containsInteger="1" minValue="12" maxValue="2978"/>
    </cacheField>
    <cacheField name="VALOR TOTAL" numFmtId="44">
      <sharedItems containsSemiMixedTypes="0" containsString="0" containsNumber="1" containsInteger="1" minValue="6292" maxValue="370799"/>
    </cacheField>
    <cacheField name="Média Nota de Satisfação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2">
  <r>
    <x v="0"/>
    <x v="0"/>
    <x v="0"/>
    <n v="143"/>
    <n v="2593"/>
    <n v="370799"/>
    <n v="2"/>
  </r>
  <r>
    <x v="1"/>
    <x v="0"/>
    <x v="0"/>
    <n v="129"/>
    <n v="1170"/>
    <n v="150930"/>
    <n v="3"/>
  </r>
  <r>
    <x v="2"/>
    <x v="0"/>
    <x v="0"/>
    <n v="131"/>
    <n v="1356"/>
    <n v="177636"/>
    <n v="5"/>
  </r>
  <r>
    <x v="3"/>
    <x v="0"/>
    <x v="0"/>
    <n v="135"/>
    <n v="1348"/>
    <n v="181980"/>
    <n v="4"/>
  </r>
  <r>
    <x v="4"/>
    <x v="0"/>
    <x v="0"/>
    <n v="66"/>
    <n v="2441"/>
    <n v="161106"/>
    <n v="3"/>
  </r>
  <r>
    <x v="5"/>
    <x v="0"/>
    <x v="0"/>
    <n v="32"/>
    <n v="2804"/>
    <n v="89728"/>
    <n v="2"/>
  </r>
  <r>
    <x v="6"/>
    <x v="0"/>
    <x v="0"/>
    <n v="69"/>
    <n v="1658"/>
    <n v="114402"/>
    <n v="5"/>
  </r>
  <r>
    <x v="7"/>
    <x v="0"/>
    <x v="0"/>
    <n v="26"/>
    <n v="1415"/>
    <n v="36790"/>
    <n v="1"/>
  </r>
  <r>
    <x v="8"/>
    <x v="0"/>
    <x v="0"/>
    <n v="107"/>
    <n v="2390"/>
    <n v="255730"/>
    <n v="3"/>
  </r>
  <r>
    <x v="9"/>
    <x v="0"/>
    <x v="0"/>
    <n v="32"/>
    <n v="1792"/>
    <n v="57344"/>
    <n v="5"/>
  </r>
  <r>
    <x v="10"/>
    <x v="0"/>
    <x v="0"/>
    <n v="43"/>
    <n v="2061"/>
    <n v="88623"/>
    <n v="5"/>
  </r>
  <r>
    <x v="11"/>
    <x v="0"/>
    <x v="0"/>
    <n v="76"/>
    <n v="1377"/>
    <n v="104652"/>
    <n v="5"/>
  </r>
  <r>
    <x v="0"/>
    <x v="0"/>
    <x v="1"/>
    <n v="23"/>
    <n v="1621"/>
    <n v="37283"/>
    <n v="1"/>
  </r>
  <r>
    <x v="1"/>
    <x v="0"/>
    <x v="1"/>
    <n v="27"/>
    <n v="1204"/>
    <n v="32508"/>
    <n v="2"/>
  </r>
  <r>
    <x v="2"/>
    <x v="0"/>
    <x v="1"/>
    <n v="71"/>
    <n v="1308"/>
    <n v="92868"/>
    <n v="2"/>
  </r>
  <r>
    <x v="3"/>
    <x v="0"/>
    <x v="1"/>
    <n v="79"/>
    <n v="1290"/>
    <n v="101910"/>
    <n v="3"/>
  </r>
  <r>
    <x v="4"/>
    <x v="0"/>
    <x v="1"/>
    <n v="45"/>
    <n v="741"/>
    <n v="33345"/>
    <n v="1"/>
  </r>
  <r>
    <x v="5"/>
    <x v="0"/>
    <x v="1"/>
    <n v="39"/>
    <n v="934"/>
    <n v="36426"/>
    <n v="1"/>
  </r>
  <r>
    <x v="6"/>
    <x v="0"/>
    <x v="1"/>
    <n v="30"/>
    <n v="1687"/>
    <n v="50610"/>
    <n v="5"/>
  </r>
  <r>
    <x v="7"/>
    <x v="0"/>
    <x v="1"/>
    <n v="45"/>
    <n v="1369"/>
    <n v="61605"/>
    <n v="3"/>
  </r>
  <r>
    <x v="8"/>
    <x v="0"/>
    <x v="1"/>
    <n v="61"/>
    <n v="619"/>
    <n v="37759"/>
    <n v="5"/>
  </r>
  <r>
    <x v="9"/>
    <x v="0"/>
    <x v="1"/>
    <n v="68"/>
    <n v="783"/>
    <n v="53244"/>
    <n v="5"/>
  </r>
  <r>
    <x v="10"/>
    <x v="0"/>
    <x v="1"/>
    <n v="80"/>
    <n v="1618"/>
    <n v="129440"/>
    <n v="5"/>
  </r>
  <r>
    <x v="11"/>
    <x v="0"/>
    <x v="1"/>
    <n v="52"/>
    <n v="1360"/>
    <n v="70720"/>
    <n v="1"/>
  </r>
  <r>
    <x v="0"/>
    <x v="0"/>
    <x v="2"/>
    <n v="717"/>
    <n v="85"/>
    <n v="60945"/>
    <n v="5"/>
  </r>
  <r>
    <x v="1"/>
    <x v="0"/>
    <x v="2"/>
    <n v="195"/>
    <n v="39"/>
    <n v="7605"/>
    <n v="5"/>
  </r>
  <r>
    <x v="2"/>
    <x v="0"/>
    <x v="2"/>
    <n v="184"/>
    <n v="93"/>
    <n v="17112"/>
    <n v="4"/>
  </r>
  <r>
    <x v="3"/>
    <x v="0"/>
    <x v="2"/>
    <n v="498"/>
    <n v="41"/>
    <n v="20418"/>
    <n v="4"/>
  </r>
  <r>
    <x v="4"/>
    <x v="0"/>
    <x v="2"/>
    <n v="1405"/>
    <n v="98"/>
    <n v="137690"/>
    <n v="4"/>
  </r>
  <r>
    <x v="5"/>
    <x v="0"/>
    <x v="2"/>
    <n v="1311"/>
    <n v="74"/>
    <n v="97014"/>
    <n v="3"/>
  </r>
  <r>
    <x v="6"/>
    <x v="0"/>
    <x v="2"/>
    <n v="579"/>
    <n v="13"/>
    <n v="7527"/>
    <n v="4"/>
  </r>
  <r>
    <x v="7"/>
    <x v="0"/>
    <x v="2"/>
    <n v="1410"/>
    <n v="153"/>
    <n v="215730"/>
    <n v="3"/>
  </r>
  <r>
    <x v="8"/>
    <x v="0"/>
    <x v="2"/>
    <n v="1440"/>
    <n v="140"/>
    <n v="201600"/>
    <n v="3"/>
  </r>
  <r>
    <x v="9"/>
    <x v="0"/>
    <x v="2"/>
    <n v="1288"/>
    <n v="42"/>
    <n v="54096"/>
    <n v="2"/>
  </r>
  <r>
    <x v="10"/>
    <x v="0"/>
    <x v="2"/>
    <n v="324"/>
    <n v="85"/>
    <n v="27540"/>
    <n v="5"/>
  </r>
  <r>
    <x v="11"/>
    <x v="0"/>
    <x v="2"/>
    <n v="598"/>
    <n v="43"/>
    <n v="25714"/>
    <n v="1"/>
  </r>
  <r>
    <x v="0"/>
    <x v="0"/>
    <x v="3"/>
    <n v="79"/>
    <n v="761"/>
    <n v="60119"/>
    <n v="5"/>
  </r>
  <r>
    <x v="1"/>
    <x v="0"/>
    <x v="3"/>
    <n v="300"/>
    <n v="503"/>
    <n v="150900"/>
    <n v="3"/>
  </r>
  <r>
    <x v="2"/>
    <x v="0"/>
    <x v="3"/>
    <n v="274"/>
    <n v="690"/>
    <n v="189060"/>
    <n v="5"/>
  </r>
  <r>
    <x v="3"/>
    <x v="0"/>
    <x v="3"/>
    <n v="258"/>
    <n v="564"/>
    <n v="145512"/>
    <n v="4"/>
  </r>
  <r>
    <x v="4"/>
    <x v="0"/>
    <x v="3"/>
    <n v="233"/>
    <n v="692"/>
    <n v="161236"/>
    <n v="5"/>
  </r>
  <r>
    <x v="5"/>
    <x v="0"/>
    <x v="3"/>
    <n v="250"/>
    <n v="544"/>
    <n v="136000"/>
    <n v="1"/>
  </r>
  <r>
    <x v="6"/>
    <x v="0"/>
    <x v="3"/>
    <n v="248"/>
    <n v="949"/>
    <n v="235352"/>
    <n v="5"/>
  </r>
  <r>
    <x v="7"/>
    <x v="0"/>
    <x v="3"/>
    <n v="211"/>
    <n v="652"/>
    <n v="137572"/>
    <n v="5"/>
  </r>
  <r>
    <x v="8"/>
    <x v="0"/>
    <x v="3"/>
    <n v="185"/>
    <n v="626"/>
    <n v="115810"/>
    <n v="4"/>
  </r>
  <r>
    <x v="9"/>
    <x v="0"/>
    <x v="3"/>
    <n v="51"/>
    <n v="521"/>
    <n v="26571"/>
    <n v="2"/>
  </r>
  <r>
    <x v="10"/>
    <x v="0"/>
    <x v="3"/>
    <n v="193"/>
    <n v="845"/>
    <n v="163085"/>
    <n v="2"/>
  </r>
  <r>
    <x v="11"/>
    <x v="0"/>
    <x v="3"/>
    <n v="279"/>
    <n v="857"/>
    <n v="239103"/>
    <n v="2"/>
  </r>
  <r>
    <x v="0"/>
    <x v="1"/>
    <x v="0"/>
    <n v="24"/>
    <n v="2303"/>
    <n v="55272"/>
    <n v="3"/>
  </r>
  <r>
    <x v="1"/>
    <x v="1"/>
    <x v="0"/>
    <n v="115"/>
    <n v="1847"/>
    <n v="212405"/>
    <n v="3"/>
  </r>
  <r>
    <x v="2"/>
    <x v="1"/>
    <x v="0"/>
    <n v="117"/>
    <n v="2231"/>
    <n v="261027"/>
    <n v="1"/>
  </r>
  <r>
    <x v="3"/>
    <x v="1"/>
    <x v="0"/>
    <n v="93"/>
    <n v="1736"/>
    <n v="161448"/>
    <n v="5"/>
  </r>
  <r>
    <x v="4"/>
    <x v="1"/>
    <x v="0"/>
    <n v="146"/>
    <n v="2374"/>
    <n v="346604"/>
    <n v="4"/>
  </r>
  <r>
    <x v="5"/>
    <x v="1"/>
    <x v="0"/>
    <n v="20"/>
    <n v="2474"/>
    <n v="49480"/>
    <n v="1"/>
  </r>
  <r>
    <x v="6"/>
    <x v="1"/>
    <x v="0"/>
    <n v="56"/>
    <n v="1316"/>
    <n v="73696"/>
    <n v="5"/>
  </r>
  <r>
    <x v="7"/>
    <x v="1"/>
    <x v="0"/>
    <n v="24"/>
    <n v="1931"/>
    <n v="46344"/>
    <n v="4"/>
  </r>
  <r>
    <x v="8"/>
    <x v="1"/>
    <x v="0"/>
    <n v="9"/>
    <n v="1127"/>
    <n v="10143"/>
    <n v="3"/>
  </r>
  <r>
    <x v="9"/>
    <x v="1"/>
    <x v="0"/>
    <n v="85"/>
    <n v="1285"/>
    <n v="109225"/>
    <n v="4"/>
  </r>
  <r>
    <x v="10"/>
    <x v="1"/>
    <x v="0"/>
    <n v="84"/>
    <n v="2978"/>
    <n v="250152"/>
    <n v="4"/>
  </r>
  <r>
    <x v="11"/>
    <x v="1"/>
    <x v="0"/>
    <n v="56"/>
    <n v="1311"/>
    <n v="73416"/>
    <n v="3"/>
  </r>
  <r>
    <x v="0"/>
    <x v="1"/>
    <x v="1"/>
    <n v="26"/>
    <n v="1309"/>
    <n v="34034"/>
    <n v="1"/>
  </r>
  <r>
    <x v="1"/>
    <x v="1"/>
    <x v="1"/>
    <n v="22"/>
    <n v="286"/>
    <n v="6292"/>
    <n v="1"/>
  </r>
  <r>
    <x v="2"/>
    <x v="1"/>
    <x v="1"/>
    <n v="73"/>
    <n v="1800"/>
    <n v="131400"/>
    <n v="4"/>
  </r>
  <r>
    <x v="3"/>
    <x v="1"/>
    <x v="1"/>
    <n v="52"/>
    <n v="535"/>
    <n v="27820"/>
    <n v="1"/>
  </r>
  <r>
    <x v="4"/>
    <x v="1"/>
    <x v="1"/>
    <n v="33"/>
    <n v="420"/>
    <n v="13860"/>
    <n v="5"/>
  </r>
  <r>
    <x v="5"/>
    <x v="1"/>
    <x v="1"/>
    <n v="41"/>
    <n v="857"/>
    <n v="35137"/>
    <n v="1"/>
  </r>
  <r>
    <x v="6"/>
    <x v="1"/>
    <x v="1"/>
    <n v="53"/>
    <n v="1039"/>
    <n v="55067"/>
    <n v="5"/>
  </r>
  <r>
    <x v="7"/>
    <x v="1"/>
    <x v="1"/>
    <n v="58"/>
    <n v="1300"/>
    <n v="75400"/>
    <n v="3"/>
  </r>
  <r>
    <x v="8"/>
    <x v="1"/>
    <x v="1"/>
    <n v="57"/>
    <n v="1755"/>
    <n v="100035"/>
    <n v="5"/>
  </r>
  <r>
    <x v="9"/>
    <x v="1"/>
    <x v="1"/>
    <n v="30"/>
    <n v="999"/>
    <n v="29970"/>
    <n v="1"/>
  </r>
  <r>
    <x v="10"/>
    <x v="1"/>
    <x v="1"/>
    <n v="23"/>
    <n v="567"/>
    <n v="13041"/>
    <n v="1"/>
  </r>
  <r>
    <x v="11"/>
    <x v="1"/>
    <x v="1"/>
    <n v="77"/>
    <n v="590"/>
    <n v="45430"/>
    <n v="1"/>
  </r>
  <r>
    <x v="0"/>
    <x v="1"/>
    <x v="2"/>
    <n v="1839"/>
    <n v="58"/>
    <n v="106662"/>
    <n v="4"/>
  </r>
  <r>
    <x v="1"/>
    <x v="1"/>
    <x v="2"/>
    <n v="1752"/>
    <n v="111"/>
    <n v="194472"/>
    <n v="4"/>
  </r>
  <r>
    <x v="2"/>
    <x v="1"/>
    <x v="2"/>
    <n v="1051"/>
    <n v="134"/>
    <n v="140834"/>
    <n v="5"/>
  </r>
  <r>
    <x v="3"/>
    <x v="1"/>
    <x v="2"/>
    <n v="1859"/>
    <n v="132"/>
    <n v="245388"/>
    <n v="1"/>
  </r>
  <r>
    <x v="4"/>
    <x v="1"/>
    <x v="2"/>
    <n v="1774"/>
    <n v="59"/>
    <n v="104666"/>
    <n v="2"/>
  </r>
  <r>
    <x v="5"/>
    <x v="1"/>
    <x v="2"/>
    <n v="1449"/>
    <n v="124"/>
    <n v="179676"/>
    <n v="2"/>
  </r>
  <r>
    <x v="6"/>
    <x v="1"/>
    <x v="2"/>
    <n v="1938"/>
    <n v="180"/>
    <n v="348840"/>
    <n v="2"/>
  </r>
  <r>
    <x v="7"/>
    <x v="1"/>
    <x v="2"/>
    <n v="1929"/>
    <n v="166"/>
    <n v="320214"/>
    <n v="5"/>
  </r>
  <r>
    <x v="8"/>
    <x v="1"/>
    <x v="2"/>
    <n v="1703"/>
    <n v="172"/>
    <n v="292916"/>
    <n v="5"/>
  </r>
  <r>
    <x v="9"/>
    <x v="1"/>
    <x v="2"/>
    <n v="1872"/>
    <n v="32"/>
    <n v="59904"/>
    <n v="3"/>
  </r>
  <r>
    <x v="10"/>
    <x v="1"/>
    <x v="2"/>
    <n v="1160"/>
    <n v="161"/>
    <n v="186760"/>
    <n v="1"/>
  </r>
  <r>
    <x v="11"/>
    <x v="1"/>
    <x v="2"/>
    <n v="1757"/>
    <n v="12"/>
    <n v="21084"/>
    <n v="1"/>
  </r>
  <r>
    <x v="0"/>
    <x v="1"/>
    <x v="3"/>
    <n v="257"/>
    <n v="693"/>
    <n v="178101"/>
    <n v="4"/>
  </r>
  <r>
    <x v="1"/>
    <x v="1"/>
    <x v="3"/>
    <n v="283"/>
    <n v="876"/>
    <n v="247908"/>
    <n v="4"/>
  </r>
  <r>
    <x v="2"/>
    <x v="1"/>
    <x v="3"/>
    <n v="61"/>
    <n v="959"/>
    <n v="58499"/>
    <n v="4"/>
  </r>
  <r>
    <x v="3"/>
    <x v="1"/>
    <x v="3"/>
    <n v="136"/>
    <n v="604"/>
    <n v="82144"/>
    <n v="5"/>
  </r>
  <r>
    <x v="4"/>
    <x v="1"/>
    <x v="3"/>
    <n v="66"/>
    <n v="710"/>
    <n v="46860"/>
    <n v="4"/>
  </r>
  <r>
    <x v="5"/>
    <x v="1"/>
    <x v="3"/>
    <n v="290"/>
    <n v="701"/>
    <n v="203290"/>
    <n v="1"/>
  </r>
  <r>
    <x v="6"/>
    <x v="1"/>
    <x v="3"/>
    <n v="281"/>
    <n v="856"/>
    <n v="240536"/>
    <n v="4"/>
  </r>
  <r>
    <x v="7"/>
    <x v="1"/>
    <x v="3"/>
    <n v="296"/>
    <n v="630"/>
    <n v="186480"/>
    <n v="4"/>
  </r>
  <r>
    <x v="8"/>
    <x v="1"/>
    <x v="3"/>
    <n v="198"/>
    <n v="649"/>
    <n v="128502"/>
    <n v="3"/>
  </r>
  <r>
    <x v="9"/>
    <x v="1"/>
    <x v="3"/>
    <n v="270"/>
    <n v="519"/>
    <n v="140130"/>
    <n v="5"/>
  </r>
  <r>
    <x v="10"/>
    <x v="1"/>
    <x v="3"/>
    <n v="59"/>
    <n v="504"/>
    <n v="29736"/>
    <n v="5"/>
  </r>
  <r>
    <x v="11"/>
    <x v="1"/>
    <x v="3"/>
    <n v="237"/>
    <n v="755"/>
    <n v="178935"/>
    <n v="2"/>
  </r>
  <r>
    <x v="0"/>
    <x v="2"/>
    <x v="2"/>
    <n v="691"/>
    <n v="29"/>
    <n v="20039"/>
    <n v="5"/>
  </r>
  <r>
    <x v="1"/>
    <x v="2"/>
    <x v="2"/>
    <n v="1878"/>
    <n v="53"/>
    <n v="99534"/>
    <n v="3"/>
  </r>
  <r>
    <x v="2"/>
    <x v="2"/>
    <x v="2"/>
    <n v="693"/>
    <n v="183"/>
    <n v="126819"/>
    <n v="5"/>
  </r>
  <r>
    <x v="3"/>
    <x v="2"/>
    <x v="2"/>
    <n v="446"/>
    <n v="108"/>
    <n v="48168"/>
    <n v="2"/>
  </r>
  <r>
    <x v="0"/>
    <x v="2"/>
    <x v="0"/>
    <n v="45"/>
    <n v="2588"/>
    <n v="116460"/>
    <n v="4"/>
  </r>
  <r>
    <x v="1"/>
    <x v="2"/>
    <x v="0"/>
    <n v="106"/>
    <n v="2920"/>
    <n v="309520"/>
    <n v="1"/>
  </r>
  <r>
    <x v="2"/>
    <x v="2"/>
    <x v="0"/>
    <n v="51"/>
    <n v="1945"/>
    <n v="99195"/>
    <n v="5"/>
  </r>
  <r>
    <x v="3"/>
    <x v="2"/>
    <x v="0"/>
    <n v="83"/>
    <n v="2385"/>
    <n v="197955"/>
    <n v="3"/>
  </r>
  <r>
    <x v="0"/>
    <x v="2"/>
    <x v="1"/>
    <n v="39"/>
    <n v="1160"/>
    <n v="45240"/>
    <n v="2"/>
  </r>
  <r>
    <x v="1"/>
    <x v="2"/>
    <x v="1"/>
    <n v="23"/>
    <n v="1966"/>
    <n v="45218"/>
    <n v="2"/>
  </r>
  <r>
    <x v="2"/>
    <x v="2"/>
    <x v="1"/>
    <n v="40"/>
    <n v="1391"/>
    <n v="55640"/>
    <n v="1"/>
  </r>
  <r>
    <x v="3"/>
    <x v="2"/>
    <x v="1"/>
    <n v="60"/>
    <n v="300"/>
    <n v="18000"/>
    <n v="1"/>
  </r>
  <r>
    <x v="0"/>
    <x v="2"/>
    <x v="3"/>
    <n v="289"/>
    <n v="706"/>
    <n v="204034"/>
    <n v="1"/>
  </r>
  <r>
    <x v="1"/>
    <x v="2"/>
    <x v="3"/>
    <n v="244"/>
    <n v="921"/>
    <n v="224724"/>
    <n v="2"/>
  </r>
  <r>
    <x v="2"/>
    <x v="2"/>
    <x v="3"/>
    <n v="100"/>
    <n v="837"/>
    <n v="83700"/>
    <n v="1"/>
  </r>
  <r>
    <x v="3"/>
    <x v="2"/>
    <x v="3"/>
    <n v="193"/>
    <n v="1000"/>
    <n v="193000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SERVIÇO_QTD" cacheId="63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6">
  <location ref="O3:P8" firstHeaderRow="1" firstDataRow="1" firstDataCol="1"/>
  <pivotFields count="7">
    <pivotField showAll="0">
      <items count="13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dataField="1" showAll="0"/>
    <pivotField numFmtId="44" showAll="0"/>
    <pivotField numFmtId="44" showAll="0"/>
    <pivotField showAll="0" defaultSubtota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oma de QTD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SERVIÇO_R$" cacheId="63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7">
  <location ref="L3:M8" firstHeaderRow="1" firstDataRow="1" firstDataCol="1"/>
  <pivotFields count="7">
    <pivotField showAll="0">
      <items count="13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 sortType="descending">
      <items count="5">
        <item x="2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4" showAll="0"/>
    <pivotField dataField="1" numFmtId="44" showAll="0"/>
    <pivotField showAll="0" defaultSubtotal="0"/>
  </pivotFields>
  <rowFields count="1">
    <field x="2"/>
  </rowFields>
  <rowItems count="5">
    <i>
      <x v="1"/>
    </i>
    <i>
      <x v="3"/>
    </i>
    <i>
      <x/>
    </i>
    <i>
      <x v="2"/>
    </i>
    <i t="grand">
      <x/>
    </i>
  </rowItems>
  <colItems count="1">
    <i/>
  </colItems>
  <dataFields count="1">
    <dataField name="Soma de VALOR TOTAL" fld="5" baseField="0" baseItem="0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MÊS" cacheId="63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outline="1" outlineData="1" multipleFieldFilters="0" chartFormat="7">
  <location ref="I3:J16" firstHeaderRow="1" firstDataRow="1" firstDataCol="1"/>
  <pivotFields count="7"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4">
        <item x="1"/>
        <item x="0"/>
        <item x="2"/>
        <item t="default"/>
      </items>
    </pivotField>
    <pivotField showAll="0"/>
    <pivotField showAll="0"/>
    <pivotField numFmtId="44" showAll="0"/>
    <pivotField dataField="1" numFmtId="44" showAll="0"/>
    <pivotField showAll="0" defaultSubtotal="0"/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 TOTAL" fld="5" baseField="0" baseItem="0" numFmtId="167"/>
  </dataFields>
  <formats count="3">
    <format dxfId="142">
      <pivotArea outline="0" collapsedLevelsAreSubtotals="1" fieldPosition="0"/>
    </format>
    <format dxfId="141">
      <pivotArea outline="0" collapsedLevelsAreSubtotals="1" fieldPosition="0"/>
    </format>
    <format dxfId="14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Tabela dinâmica6" cacheId="63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6" indent="0" outline="1" outlineData="1" multipleFieldFilters="0" chartFormat="9">
  <location ref="AH3:AI7" firstHeaderRow="1" firstDataRow="1" firstDataCol="1"/>
  <pivotFields count="7">
    <pivotField showAll="0">
      <items count="13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 sortType="ascending">
      <items count="5">
        <item x="2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4" showAll="0"/>
    <pivotField numFmtId="44" showAll="0"/>
    <pivotField dataField="1" showAll="0" defaultSubtotal="0"/>
  </pivotFields>
  <rowFields count="1">
    <field x="2"/>
  </rowFields>
  <rowItems count="4">
    <i>
      <x v="2"/>
    </i>
    <i>
      <x v="1"/>
    </i>
    <i>
      <x v="3"/>
    </i>
    <i>
      <x/>
    </i>
  </rowItems>
  <colItems count="1">
    <i/>
  </colItems>
  <dataFields count="1">
    <dataField name="Média de Média Nota de Satisfação" fld="6" subtotal="average" baseField="2" baseItem="1" numFmtId="165"/>
  </dataFields>
  <formats count="8"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outline="0" collapsedLevelsAreSubtotals="1" fieldPosition="0"/>
    </format>
    <format dxfId="147">
      <pivotArea outline="0" collapsedLevelsAreSubtotals="1" fieldPosition="0"/>
    </format>
    <format dxfId="146">
      <pivotArea outline="0" collapsedLevelsAreSubtotals="1" fieldPosition="0"/>
    </format>
    <format dxfId="145">
      <pivotArea outline="0" collapsedLevelsAreSubtotals="1" fieldPosition="0"/>
    </format>
    <format dxfId="144">
      <pivotArea outline="0" collapsedLevelsAreSubtotals="1" fieldPosition="0"/>
    </format>
    <format dxfId="14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NO" cacheId="63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6" indent="0" outline="1" outlineData="1" multipleFieldFilters="0" chartFormat="14">
  <location ref="A3:B6" firstHeaderRow="1" firstDataRow="1" firstDataCol="1"/>
  <pivotFields count="7">
    <pivotField showAll="0">
      <items count="13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showAll="0"/>
    <pivotField numFmtId="44" showAll="0"/>
    <pivotField dataField="1" numFmtId="44" showAll="0"/>
    <pivotField showAll="0" defaultSubtotal="0"/>
  </pivotFields>
  <rowFields count="1">
    <field x="1"/>
  </rowFields>
  <rowItems count="3">
    <i>
      <x/>
    </i>
    <i>
      <x v="1"/>
    </i>
    <i>
      <x v="2"/>
    </i>
  </rowItems>
  <colItems count="1">
    <i/>
  </colItems>
  <dataFields count="1">
    <dataField name="Soma de VALOR TOTAL" fld="5" baseField="1" baseItem="0" numFmtId="166"/>
  </dataFields>
  <formats count="1">
    <format dxfId="151">
      <pivotArea outline="0" collapsedLevelsAreSubtotals="1" fieldPosition="0"/>
    </format>
  </formats>
  <chartFormats count="2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SERVIÇO_%" cacheId="63" applyNumberFormats="0" applyBorderFormats="0" applyFontFormats="0" applyPatternFormats="0" applyAlignmentFormats="0" applyWidthHeightFormats="1" dataCaption="Valores" updatedVersion="7" minRefreshableVersion="3" useAutoFormatting="1" rowGrandTotals="0" colGrandTotals="0" itemPrintTitles="1" createdVersion="6" indent="0" outline="1" outlineData="1" multipleFieldFilters="0" chartFormat="6">
  <location ref="R3:S7" firstHeaderRow="1" firstDataRow="1" firstDataCol="1"/>
  <pivotFields count="7">
    <pivotField showAll="0">
      <items count="13">
        <item x="0"/>
        <item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t="default"/>
      </items>
    </pivotField>
    <pivotField showAll="0">
      <items count="4">
        <item x="1"/>
        <item x="0"/>
        <item x="2"/>
        <item t="default"/>
      </items>
    </pivotField>
    <pivotField axis="axisRow" showAll="0" sortType="descending">
      <items count="5">
        <item x="2"/>
        <item x="0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numFmtId="44" showAll="0"/>
    <pivotField dataField="1" numFmtId="44" showAll="0"/>
    <pivotField showAll="0" defaultSubtotal="0"/>
  </pivotFields>
  <rowFields count="1">
    <field x="2"/>
  </rowFields>
  <rowItems count="4">
    <i>
      <x v="1"/>
    </i>
    <i>
      <x v="3"/>
    </i>
    <i>
      <x/>
    </i>
    <i>
      <x v="2"/>
    </i>
  </rowItems>
  <colItems count="1">
    <i/>
  </colItems>
  <dataFields count="1">
    <dataField name="Soma de VALOR TOTAL" fld="5" showDataAs="percentOfTotal" baseField="2" baseItem="0" numFmtId="10"/>
  </dataFields>
  <chartFormats count="1"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1000000}" sourceName="ANO">
  <pivotTables>
    <pivotTable tabId="3" name="MÊS"/>
    <pivotTable tabId="3" name="SERVIÇO_R$"/>
    <pivotTable tabId="3" name="SERVIÇO_QTD"/>
    <pivotTable tabId="3" name="SERVIÇO_%"/>
    <pivotTable tabId="3" name="Tabela dinâmica6"/>
  </pivotTables>
  <data>
    <tabular pivotCacheId="1" showMissing="0">
      <items count="3">
        <i x="1" s="1"/>
        <i x="0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MÊS1" xr10:uid="{00000000-0013-0000-FFFF-FFFF02000000}" sourceName="MÊS">
  <pivotTables>
    <pivotTable tabId="3" name="SERVIÇO_%"/>
    <pivotTable tabId="3" name="SERVIÇO_QTD"/>
    <pivotTable tabId="3" name="SERVIÇO_R$"/>
    <pivotTable tabId="3" name="ANO"/>
    <pivotTable tabId="3" name="Tabela dinâmica6"/>
  </pivotTables>
  <data>
    <tabular pivotCacheId="1" showMissing="0">
      <items count="12">
        <i x="0" s="1"/>
        <i x="1" s="1"/>
        <i x="2" s="1"/>
        <i x="3"/>
        <i x="4"/>
        <i x="5"/>
        <i x="6"/>
        <i x="7"/>
        <i x="8"/>
        <i x="9"/>
        <i x="10"/>
        <i x="1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00000000-0014-0000-FFFF-FFFF01000000}" cache="SegmentaçãodeDados_ANO" caption="ANO" columnCount="3" showCaption="0" rowHeight="241300"/>
  <slicer name="MÊS 1" xr10:uid="{00000000-0014-0000-FFFF-FFFF02000000}" cache="SegmentaçãodeDados_MÊS1" caption="MÊS" columnCount="3" showCaption="0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1:G113" totalsRowShown="0" headerRowDxfId="139" dataDxfId="138">
  <autoFilter ref="A1:G113" xr:uid="{00000000-0009-0000-0100-000001000000}"/>
  <tableColumns count="7">
    <tableColumn id="1" xr3:uid="{00000000-0010-0000-0000-000001000000}" name="MÊS" dataDxfId="137"/>
    <tableColumn id="2" xr3:uid="{00000000-0010-0000-0000-000002000000}" name="ANO" dataDxfId="136"/>
    <tableColumn id="3" xr3:uid="{00000000-0010-0000-0000-000003000000}" name="SERVIÇO" dataDxfId="135"/>
    <tableColumn id="4" xr3:uid="{00000000-0010-0000-0000-000004000000}" name="QTD" dataDxfId="134">
      <calculatedColumnFormula>IF(Tabela1[[#This Row],[SERVIÇO]]="CUSTOMIZAÇÃO",RANDBETWEEN(5,150),IF(Tabela1[[#This Row],[SERVIÇO]]="REPARO",RANDBETWEEN(20,80),IF(Tabela1[[#This Row],[SERVIÇO]]="ACESSÓRIOS",RANDBETWEEN(100,2000),RANDBETWEEN(50,300))))</calculatedColumnFormula>
    </tableColumn>
    <tableColumn id="6" xr3:uid="{00000000-0010-0000-0000-000006000000}" name="VALOR MÉDIO" dataDxfId="133" dataCellStyle="Moeda">
      <calculatedColumnFormula>IF(Tabela1[[#This Row],[SERVIÇO]]="CUSTOMIZAÇÃO",RANDBETWEEN(1000,3000),IF(Tabela1[[#This Row],[SERVIÇO]]="REPARO",RANDBETWEEN(200,2000),IF(Tabela1[[#This Row],[SERVIÇO]]="ACESSÓRIOS",RANDBETWEEN(10,200),RANDBETWEEN(500,1000))))</calculatedColumnFormula>
    </tableColumn>
    <tableColumn id="7" xr3:uid="{00000000-0010-0000-0000-000007000000}" name="VALOR TOTAL" dataDxfId="132" dataCellStyle="Moeda">
      <calculatedColumnFormula>Tabela1[[#This Row],[QTD]]*Tabela1[[#This Row],[VALOR MÉDIO]]</calculatedColumnFormula>
    </tableColumn>
    <tableColumn id="8" xr3:uid="{00000000-0010-0000-0000-000008000000}" name="Média Nota de Satisfação" dataDxfId="131">
      <calculatedColumnFormula>RANDBETWEEN(1,5)</calculatedColumnFormula>
    </tableColumn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ivotTable" Target="../pivotTables/pivotTable3.xml"/><Relationship Id="rId7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T20"/>
  <sheetViews>
    <sheetView showGridLines="0" showRowColHeaders="0" tabSelected="1" zoomScale="120" zoomScaleNormal="120" workbookViewId="0">
      <selection activeCell="T12" sqref="T12"/>
    </sheetView>
  </sheetViews>
  <sheetFormatPr defaultRowHeight="14.4"/>
  <sheetData>
    <row r="20" spans="20:20">
      <c r="T20" s="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J32"/>
  <sheetViews>
    <sheetView showGridLines="0" topLeftCell="W1" workbookViewId="0">
      <selection activeCell="AI7" sqref="AI7"/>
    </sheetView>
  </sheetViews>
  <sheetFormatPr defaultRowHeight="14.4"/>
  <cols>
    <col min="1" max="1" width="17.21875" bestFit="1" customWidth="1"/>
    <col min="2" max="2" width="20.6640625" bestFit="1" customWidth="1"/>
    <col min="9" max="9" width="17.21875" bestFit="1" customWidth="1"/>
    <col min="10" max="10" width="20.6640625" bestFit="1" customWidth="1"/>
    <col min="12" max="12" width="17.21875" bestFit="1" customWidth="1"/>
    <col min="13" max="13" width="20.6640625" bestFit="1" customWidth="1"/>
    <col min="14" max="14" width="13.88671875" bestFit="1" customWidth="1"/>
    <col min="15" max="15" width="17.21875" bestFit="1" customWidth="1"/>
    <col min="16" max="16" width="12.33203125" bestFit="1" customWidth="1"/>
    <col min="18" max="18" width="17.21875" bestFit="1" customWidth="1"/>
    <col min="19" max="19" width="20.6640625" bestFit="1" customWidth="1"/>
    <col min="21" max="21" width="15.44140625" bestFit="1" customWidth="1"/>
    <col min="23" max="23" width="13.33203125" bestFit="1" customWidth="1"/>
    <col min="24" max="24" width="3.44140625" customWidth="1"/>
    <col min="27" max="27" width="3.44140625" customWidth="1"/>
    <col min="30" max="30" width="3.44140625" customWidth="1"/>
    <col min="34" max="34" width="17.21875" bestFit="1" customWidth="1"/>
    <col min="35" max="35" width="31.33203125" bestFit="1" customWidth="1"/>
  </cols>
  <sheetData>
    <row r="3" spans="1:36">
      <c r="A3" s="5" t="s">
        <v>22</v>
      </c>
      <c r="B3" t="s">
        <v>24</v>
      </c>
      <c r="I3" s="5" t="s">
        <v>22</v>
      </c>
      <c r="J3" t="s">
        <v>24</v>
      </c>
      <c r="L3" s="5" t="s">
        <v>22</v>
      </c>
      <c r="M3" t="s">
        <v>24</v>
      </c>
      <c r="O3" s="5" t="s">
        <v>22</v>
      </c>
      <c r="P3" t="s">
        <v>25</v>
      </c>
      <c r="R3" s="5" t="s">
        <v>22</v>
      </c>
      <c r="S3" t="s">
        <v>24</v>
      </c>
      <c r="V3" s="12" t="str">
        <f>IF(R4="","",R4)</f>
        <v>CUSTOMIZAÇÃO</v>
      </c>
      <c r="W3" s="13"/>
      <c r="Y3" s="12" t="str">
        <f>IF(R5="","",R5)</f>
        <v>REVISÃO</v>
      </c>
      <c r="Z3" s="13"/>
      <c r="AB3" s="12" t="str">
        <f>IF(R6="","",R6)</f>
        <v>ACESSÓRIOS</v>
      </c>
      <c r="AC3" s="13"/>
      <c r="AE3" s="12" t="str">
        <f>IF(R7="","",R7)</f>
        <v>REPARO</v>
      </c>
      <c r="AF3" s="13"/>
      <c r="AH3" s="5" t="s">
        <v>22</v>
      </c>
      <c r="AI3" t="s">
        <v>32</v>
      </c>
    </row>
    <row r="4" spans="1:36">
      <c r="A4" s="6">
        <v>2019</v>
      </c>
      <c r="B4" s="16">
        <v>1626906</v>
      </c>
      <c r="D4" s="6">
        <v>2019</v>
      </c>
      <c r="E4">
        <f>IF(F4="","",SUM($F$4:$F$6)*10%)</f>
        <v>440479.4</v>
      </c>
      <c r="F4" s="16">
        <f>IFERROR(VLOOKUP(D4,A4:B6,2,0),"")</f>
        <v>1626906</v>
      </c>
      <c r="G4">
        <f>IF(F4="","",SUM($F$4:$F$6)*10%)</f>
        <v>440479.4</v>
      </c>
      <c r="I4" s="6" t="s">
        <v>2</v>
      </c>
      <c r="J4" s="17">
        <v>1288988</v>
      </c>
      <c r="L4" s="6" t="s">
        <v>16</v>
      </c>
      <c r="M4" s="8">
        <v>1753244</v>
      </c>
      <c r="O4" s="6" t="s">
        <v>18</v>
      </c>
      <c r="P4" s="7">
        <v>9000</v>
      </c>
      <c r="R4" s="6" t="s">
        <v>16</v>
      </c>
      <c r="S4" s="9">
        <v>0.39803087272639764</v>
      </c>
      <c r="U4" t="s">
        <v>27</v>
      </c>
      <c r="V4" s="10">
        <f>IFERROR(VLOOKUP(V3,$R$4:$S$7,2,0),0)</f>
        <v>0.39803087272639764</v>
      </c>
      <c r="W4" s="15">
        <f>IFERROR(VLOOKUP(V3,$O$4:$P$7,2,0),"")</f>
        <v>861</v>
      </c>
      <c r="Y4" s="10">
        <f>IFERROR(VLOOKUP(Y3,$R$4:$S$7,2,0),0)</f>
        <v>0.31716466195694965</v>
      </c>
      <c r="Z4" s="15">
        <f>IFERROR(VLOOKUP(Y3,$O$4:$P$7,2,0),"")</f>
        <v>1887</v>
      </c>
      <c r="AB4" s="10">
        <f>IFERROR(VLOOKUP(AB3,$R$4:$S$7,2,0),0)</f>
        <v>0.17572263311292197</v>
      </c>
      <c r="AC4" s="15">
        <f>IFERROR(VLOOKUP(AB3,$O$4:$P$7,2,0),"")</f>
        <v>9000</v>
      </c>
      <c r="AE4" s="10">
        <f>IFERROR(VLOOKUP(AE3,$R$4:$S$7,2,0),0)</f>
        <v>0.10908183220373076</v>
      </c>
      <c r="AF4" s="15">
        <f>IFERROR(VLOOKUP(AE3,$O$4:$P$7,2,0),"")</f>
        <v>344</v>
      </c>
      <c r="AH4" s="6" t="s">
        <v>17</v>
      </c>
      <c r="AI4" s="14">
        <v>1.7777777777777777</v>
      </c>
    </row>
    <row r="5" spans="1:36">
      <c r="A5" s="6">
        <v>2020</v>
      </c>
      <c r="B5" s="16">
        <v>1347765</v>
      </c>
      <c r="D5" s="6">
        <v>2020</v>
      </c>
      <c r="E5">
        <f t="shared" ref="E5:E6" si="0">IF(F5="","",SUM($F$4:$F$6)*10%)</f>
        <v>440479.4</v>
      </c>
      <c r="F5" s="16">
        <f t="shared" ref="F5:F6" si="1">IFERROR(VLOOKUP(D5,A5:B7,2,0),"")</f>
        <v>1347765</v>
      </c>
      <c r="G5">
        <f t="shared" ref="G5:G6" si="2">IF(F5="","",SUM($F$4:$F$6)*10%)</f>
        <v>440479.4</v>
      </c>
      <c r="I5" s="6" t="s">
        <v>3</v>
      </c>
      <c r="J5" s="17">
        <v>1682016</v>
      </c>
      <c r="L5" s="6" t="s">
        <v>19</v>
      </c>
      <c r="M5" s="8">
        <v>1397045</v>
      </c>
      <c r="O5" s="6" t="s">
        <v>16</v>
      </c>
      <c r="P5" s="7">
        <v>861</v>
      </c>
      <c r="R5" s="6" t="s">
        <v>19</v>
      </c>
      <c r="S5" s="9">
        <v>0.31716466195694965</v>
      </c>
      <c r="U5" s="6" t="s">
        <v>26</v>
      </c>
      <c r="V5" s="10">
        <f>IFERROR(1-V4,0)</f>
        <v>0.6019691272736023</v>
      </c>
      <c r="W5" s="16">
        <f>IFERROR(VLOOKUP(V3,$L$4:$M$7,2,0),"")</f>
        <v>1753244</v>
      </c>
      <c r="Y5" s="10">
        <f>IFERROR(1-Y4,0)</f>
        <v>0.6828353380430503</v>
      </c>
      <c r="Z5" s="16">
        <f>IFERROR(VLOOKUP(Y3,$L$4:$M$7,2,0),"")</f>
        <v>1397045</v>
      </c>
      <c r="AB5" s="10">
        <f>IFERROR(1-AB4,0)</f>
        <v>0.82427736688707798</v>
      </c>
      <c r="AC5" s="16">
        <f>IFERROR(VLOOKUP(AB3,$L$4:$M$7,2,0),"")</f>
        <v>774022</v>
      </c>
      <c r="AE5" s="10">
        <f>IFERROR(1-AE4,0)</f>
        <v>0.8909181677962692</v>
      </c>
      <c r="AF5" s="16">
        <f>IFERROR(VLOOKUP(AE3,$L$4:$M$7,2,0),"")</f>
        <v>480483</v>
      </c>
      <c r="AH5" s="6" t="s">
        <v>16</v>
      </c>
      <c r="AI5" s="14">
        <v>3</v>
      </c>
    </row>
    <row r="6" spans="1:36">
      <c r="A6" s="6">
        <v>2021</v>
      </c>
      <c r="B6" s="16">
        <v>1430123</v>
      </c>
      <c r="D6" s="6">
        <v>2021</v>
      </c>
      <c r="E6">
        <f t="shared" si="0"/>
        <v>440479.4</v>
      </c>
      <c r="F6" s="16">
        <f t="shared" si="1"/>
        <v>1430123</v>
      </c>
      <c r="G6">
        <f t="shared" si="2"/>
        <v>440479.4</v>
      </c>
      <c r="I6" s="6" t="s">
        <v>4</v>
      </c>
      <c r="J6" s="17">
        <v>1433790</v>
      </c>
      <c r="L6" s="6" t="s">
        <v>18</v>
      </c>
      <c r="M6" s="8">
        <v>774022</v>
      </c>
      <c r="O6" s="6" t="s">
        <v>17</v>
      </c>
      <c r="P6" s="7">
        <v>344</v>
      </c>
      <c r="R6" s="6" t="s">
        <v>18</v>
      </c>
      <c r="S6" s="9">
        <v>0.17572263311292197</v>
      </c>
      <c r="U6" s="6"/>
      <c r="V6" s="10"/>
      <c r="W6" s="11"/>
      <c r="Y6" s="10"/>
      <c r="Z6" s="11"/>
      <c r="AB6" s="10"/>
      <c r="AC6" s="11"/>
      <c r="AE6" s="10"/>
      <c r="AF6" s="11"/>
      <c r="AH6" s="6" t="s">
        <v>19</v>
      </c>
      <c r="AI6" s="14">
        <v>3.2222222222222223</v>
      </c>
    </row>
    <row r="7" spans="1:36">
      <c r="I7" s="6" t="s">
        <v>5</v>
      </c>
      <c r="J7" s="17">
        <v>1423743</v>
      </c>
      <c r="L7" s="6" t="s">
        <v>17</v>
      </c>
      <c r="M7" s="8">
        <v>480483</v>
      </c>
      <c r="O7" s="6" t="s">
        <v>19</v>
      </c>
      <c r="P7" s="7">
        <v>1887</v>
      </c>
      <c r="R7" s="6" t="s">
        <v>17</v>
      </c>
      <c r="S7" s="9">
        <v>0.10908183220373076</v>
      </c>
      <c r="U7" s="6"/>
      <c r="V7" s="10"/>
      <c r="W7" s="11"/>
      <c r="Y7" s="10"/>
      <c r="Z7" s="11"/>
      <c r="AB7" s="10"/>
      <c r="AC7" s="11"/>
      <c r="AE7" s="10"/>
      <c r="AF7" s="11"/>
      <c r="AH7" s="6" t="s">
        <v>18</v>
      </c>
      <c r="AI7" s="14">
        <v>4.4444444444444446</v>
      </c>
    </row>
    <row r="8" spans="1:36">
      <c r="I8" s="6" t="s">
        <v>6</v>
      </c>
      <c r="J8" s="17">
        <v>1005367</v>
      </c>
      <c r="L8" s="6" t="s">
        <v>23</v>
      </c>
      <c r="M8" s="8">
        <v>4404794</v>
      </c>
      <c r="O8" s="6" t="s">
        <v>23</v>
      </c>
      <c r="P8" s="7">
        <v>12092</v>
      </c>
      <c r="V8" s="13" t="s">
        <v>28</v>
      </c>
      <c r="W8" s="13" t="s">
        <v>29</v>
      </c>
      <c r="Y8" s="13" t="s">
        <v>28</v>
      </c>
      <c r="Z8" s="13" t="s">
        <v>29</v>
      </c>
      <c r="AB8" s="13" t="s">
        <v>28</v>
      </c>
      <c r="AC8" s="13" t="s">
        <v>29</v>
      </c>
      <c r="AE8" s="13" t="s">
        <v>28</v>
      </c>
      <c r="AF8" s="13" t="s">
        <v>29</v>
      </c>
    </row>
    <row r="9" spans="1:36">
      <c r="I9" s="6" t="s">
        <v>9</v>
      </c>
      <c r="J9" s="17">
        <v>826751</v>
      </c>
      <c r="V9">
        <v>0</v>
      </c>
      <c r="W9">
        <v>1</v>
      </c>
      <c r="Y9">
        <v>0</v>
      </c>
      <c r="Z9">
        <v>1</v>
      </c>
      <c r="AB9">
        <v>0</v>
      </c>
      <c r="AC9">
        <v>1</v>
      </c>
      <c r="AE9">
        <v>0</v>
      </c>
      <c r="AF9">
        <v>1</v>
      </c>
    </row>
    <row r="10" spans="1:36">
      <c r="I10" s="6" t="s">
        <v>10</v>
      </c>
      <c r="J10" s="17">
        <v>1126030</v>
      </c>
      <c r="V10">
        <f>-SIN(V5*2*PI())</f>
        <v>0.59774948459857702</v>
      </c>
      <c r="W10">
        <f>COS(V5*2*PI())</f>
        <v>-0.80168295083663554</v>
      </c>
      <c r="Y10">
        <f>-SIN(Y5*2*PI())</f>
        <v>0.91226831002434539</v>
      </c>
      <c r="Z10">
        <f>COS(Y5*2*PI())</f>
        <v>-0.4095931280250254</v>
      </c>
      <c r="AB10">
        <f>-SIN(AB5*2*PI())</f>
        <v>0.8930586484222991</v>
      </c>
      <c r="AC10">
        <f>COS(AB5*2*PI())</f>
        <v>0.44994027434553613</v>
      </c>
      <c r="AE10">
        <f>-SIN(AE5*2*PI())</f>
        <v>0.63296830211765986</v>
      </c>
      <c r="AF10">
        <f>COS(AE5*2*PI())</f>
        <v>0.7741777111970396</v>
      </c>
    </row>
    <row r="11" spans="1:36">
      <c r="I11" s="6" t="s">
        <v>11</v>
      </c>
      <c r="J11" s="17">
        <v>1080135</v>
      </c>
      <c r="AH11" s="6" t="str">
        <f>AH4</f>
        <v>REPARO</v>
      </c>
      <c r="AI11" s="14">
        <f t="shared" ref="AI11:AI14" si="3">IFERROR(VLOOKUP(AH11,$AH$4:$AI$7,2,0),0)</f>
        <v>1.7777777777777777</v>
      </c>
      <c r="AJ11">
        <v>5</v>
      </c>
    </row>
    <row r="12" spans="1:36">
      <c r="I12" s="6" t="s">
        <v>12</v>
      </c>
      <c r="J12" s="17">
        <v>1142495</v>
      </c>
      <c r="O12" s="6"/>
      <c r="AH12" s="6" t="str">
        <f>AH5</f>
        <v>CUSTOMIZAÇÃO</v>
      </c>
      <c r="AI12" s="14">
        <f t="shared" si="3"/>
        <v>3</v>
      </c>
      <c r="AJ12">
        <v>5</v>
      </c>
    </row>
    <row r="13" spans="1:36">
      <c r="I13" s="6" t="s">
        <v>13</v>
      </c>
      <c r="J13" s="17">
        <v>530484</v>
      </c>
      <c r="O13" s="6"/>
      <c r="AH13" s="6" t="str">
        <f>AH6</f>
        <v>REVISÃO</v>
      </c>
      <c r="AI13" s="14">
        <f t="shared" si="3"/>
        <v>3.2222222222222223</v>
      </c>
      <c r="AJ13">
        <v>5</v>
      </c>
    </row>
    <row r="14" spans="1:36">
      <c r="I14" s="6" t="s">
        <v>7</v>
      </c>
      <c r="J14" s="17">
        <v>888377</v>
      </c>
      <c r="O14" s="6"/>
      <c r="AH14" s="6" t="str">
        <f>AH7</f>
        <v>ACESSÓRIOS</v>
      </c>
      <c r="AI14" s="14">
        <f t="shared" si="3"/>
        <v>4.4444444444444446</v>
      </c>
      <c r="AJ14">
        <v>5</v>
      </c>
    </row>
    <row r="15" spans="1:36">
      <c r="I15" s="6" t="s">
        <v>8</v>
      </c>
      <c r="J15" s="17">
        <v>759054</v>
      </c>
      <c r="O15" s="6"/>
    </row>
    <row r="16" spans="1:36">
      <c r="I16" s="6" t="s">
        <v>23</v>
      </c>
      <c r="J16" s="17">
        <v>13187230</v>
      </c>
    </row>
    <row r="20" spans="9:10">
      <c r="I20" s="18" t="s">
        <v>30</v>
      </c>
      <c r="J20" s="18"/>
    </row>
    <row r="21" spans="9:10">
      <c r="I21" s="6" t="s">
        <v>2</v>
      </c>
      <c r="J21" s="17">
        <f>VLOOKUP(I21,$I$4:$J$15,2,0)</f>
        <v>1288988</v>
      </c>
    </row>
    <row r="22" spans="9:10">
      <c r="I22" s="6" t="s">
        <v>3</v>
      </c>
      <c r="J22" s="17">
        <f t="shared" ref="J22:J32" si="4">VLOOKUP(I22,$I$4:$J$15,2,0)</f>
        <v>1682016</v>
      </c>
    </row>
    <row r="23" spans="9:10">
      <c r="I23" s="6" t="s">
        <v>4</v>
      </c>
      <c r="J23" s="17">
        <f t="shared" si="4"/>
        <v>1433790</v>
      </c>
    </row>
    <row r="24" spans="9:10">
      <c r="I24" s="6" t="s">
        <v>5</v>
      </c>
      <c r="J24" s="17">
        <f t="shared" si="4"/>
        <v>1423743</v>
      </c>
    </row>
    <row r="25" spans="9:10">
      <c r="I25" s="6" t="s">
        <v>6</v>
      </c>
      <c r="J25" s="17">
        <f t="shared" si="4"/>
        <v>1005367</v>
      </c>
    </row>
    <row r="26" spans="9:10">
      <c r="I26" s="6" t="s">
        <v>9</v>
      </c>
      <c r="J26" s="17">
        <f t="shared" si="4"/>
        <v>826751</v>
      </c>
    </row>
    <row r="27" spans="9:10">
      <c r="I27" s="6" t="s">
        <v>10</v>
      </c>
      <c r="J27" s="17">
        <f t="shared" si="4"/>
        <v>1126030</v>
      </c>
    </row>
    <row r="28" spans="9:10">
      <c r="I28" s="6" t="s">
        <v>11</v>
      </c>
      <c r="J28" s="17">
        <f t="shared" si="4"/>
        <v>1080135</v>
      </c>
    </row>
    <row r="29" spans="9:10">
      <c r="I29" s="6" t="s">
        <v>12</v>
      </c>
      <c r="J29" s="17">
        <f t="shared" si="4"/>
        <v>1142495</v>
      </c>
    </row>
    <row r="30" spans="9:10">
      <c r="I30" s="6" t="s">
        <v>13</v>
      </c>
      <c r="J30" s="17">
        <f t="shared" si="4"/>
        <v>530484</v>
      </c>
    </row>
    <row r="31" spans="9:10">
      <c r="I31" s="6" t="s">
        <v>7</v>
      </c>
      <c r="J31" s="17">
        <f t="shared" si="4"/>
        <v>888377</v>
      </c>
    </row>
    <row r="32" spans="9:10">
      <c r="I32" s="6" t="s">
        <v>8</v>
      </c>
      <c r="J32" s="17">
        <f t="shared" si="4"/>
        <v>759054</v>
      </c>
    </row>
  </sheetData>
  <mergeCells count="1">
    <mergeCell ref="I20:J20"/>
  </mergeCells>
  <pageMargins left="0.511811024" right="0.511811024" top="0.78740157499999996" bottom="0.78740157499999996" header="0.31496062000000002" footer="0.31496062000000002"/>
  <pageSetup paperSize="9" orientation="portrait" r:id="rId7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3"/>
  <sheetViews>
    <sheetView workbookViewId="0">
      <selection activeCell="G3" sqref="G3"/>
    </sheetView>
  </sheetViews>
  <sheetFormatPr defaultColWidth="9.109375" defaultRowHeight="12"/>
  <cols>
    <col min="1" max="1" width="7" style="2" customWidth="1"/>
    <col min="2" max="2" width="7.33203125" style="2" customWidth="1"/>
    <col min="3" max="3" width="13" style="2" customWidth="1"/>
    <col min="4" max="4" width="14.5546875" style="2" customWidth="1"/>
    <col min="5" max="5" width="10.44140625" style="3" bestFit="1" customWidth="1"/>
    <col min="6" max="6" width="13.5546875" style="3" bestFit="1" customWidth="1"/>
    <col min="7" max="16384" width="9.109375" style="2"/>
  </cols>
  <sheetData>
    <row r="1" spans="1:7">
      <c r="A1" s="2" t="s">
        <v>0</v>
      </c>
      <c r="B1" s="2" t="s">
        <v>1</v>
      </c>
      <c r="C1" s="2" t="s">
        <v>15</v>
      </c>
      <c r="D1" s="2" t="s">
        <v>14</v>
      </c>
      <c r="E1" s="3" t="s">
        <v>20</v>
      </c>
      <c r="F1" s="3" t="s">
        <v>21</v>
      </c>
      <c r="G1" s="2" t="s">
        <v>31</v>
      </c>
    </row>
    <row r="2" spans="1:7">
      <c r="A2" s="2" t="s">
        <v>2</v>
      </c>
      <c r="B2" s="2">
        <v>2020</v>
      </c>
      <c r="C2" s="2" t="s">
        <v>16</v>
      </c>
      <c r="D2" s="2">
        <f ca="1">IF(Tabela1[[#This Row],[SERVIÇO]]="CUSTOMIZAÇÃO",RANDBETWEEN(5,150),IF(Tabela1[[#This Row],[SERVIÇO]]="REPARO",RANDBETWEEN(20,80),IF(Tabela1[[#This Row],[SERVIÇO]]="ACESSÓRIOS",RANDBETWEEN(100,2000),RANDBETWEEN(50,300))))</f>
        <v>46</v>
      </c>
      <c r="E2" s="3">
        <f ca="1">IF(Tabela1[[#This Row],[SERVIÇO]]="CUSTOMIZAÇÃO",RANDBETWEEN(1000,3000),IF(Tabela1[[#This Row],[SERVIÇO]]="REPARO",RANDBETWEEN(200,2000),IF(Tabela1[[#This Row],[SERVIÇO]]="ACESSÓRIOS",RANDBETWEEN(10,200),RANDBETWEEN(500,1000))))</f>
        <v>1830</v>
      </c>
      <c r="F2" s="3">
        <f ca="1">Tabela1[[#This Row],[QTD]]*Tabela1[[#This Row],[VALOR MÉDIO]]</f>
        <v>84180</v>
      </c>
      <c r="G2" s="2">
        <f t="shared" ref="G2:G33" ca="1" si="0">RANDBETWEEN(1,5)</f>
        <v>3</v>
      </c>
    </row>
    <row r="3" spans="1:7">
      <c r="A3" s="2" t="s">
        <v>3</v>
      </c>
      <c r="B3" s="2">
        <v>2020</v>
      </c>
      <c r="C3" s="2" t="s">
        <v>16</v>
      </c>
      <c r="D3" s="2">
        <f ca="1">IF(Tabela1[[#This Row],[SERVIÇO]]="CUSTOMIZAÇÃO",RANDBETWEEN(5,150),IF(Tabela1[[#This Row],[SERVIÇO]]="REPARO",RANDBETWEEN(20,80),IF(Tabela1[[#This Row],[SERVIÇO]]="ACESSÓRIOS",RANDBETWEEN(100,2000),RANDBETWEEN(50,300))))</f>
        <v>107</v>
      </c>
      <c r="E3" s="3">
        <f ca="1">IF(Tabela1[[#This Row],[SERVIÇO]]="CUSTOMIZAÇÃO",RANDBETWEEN(1000,3000),IF(Tabela1[[#This Row],[SERVIÇO]]="REPARO",RANDBETWEEN(200,2000),IF(Tabela1[[#This Row],[SERVIÇO]]="ACESSÓRIOS",RANDBETWEEN(10,200),RANDBETWEEN(500,1000))))</f>
        <v>1681</v>
      </c>
      <c r="F3" s="3">
        <f ca="1">Tabela1[[#This Row],[QTD]]*Tabela1[[#This Row],[VALOR MÉDIO]]</f>
        <v>179867</v>
      </c>
      <c r="G3" s="2">
        <f t="shared" ca="1" si="0"/>
        <v>1</v>
      </c>
    </row>
    <row r="4" spans="1:7">
      <c r="A4" s="2" t="s">
        <v>4</v>
      </c>
      <c r="B4" s="2">
        <v>2020</v>
      </c>
      <c r="C4" s="2" t="s">
        <v>16</v>
      </c>
      <c r="D4" s="2">
        <f ca="1">IF(Tabela1[[#This Row],[SERVIÇO]]="CUSTOMIZAÇÃO",RANDBETWEEN(5,150),IF(Tabela1[[#This Row],[SERVIÇO]]="REPARO",RANDBETWEEN(20,80),IF(Tabela1[[#This Row],[SERVIÇO]]="ACESSÓRIOS",RANDBETWEEN(100,2000),RANDBETWEEN(50,300))))</f>
        <v>14</v>
      </c>
      <c r="E4" s="3">
        <f ca="1">IF(Tabela1[[#This Row],[SERVIÇO]]="CUSTOMIZAÇÃO",RANDBETWEEN(1000,3000),IF(Tabela1[[#This Row],[SERVIÇO]]="REPARO",RANDBETWEEN(200,2000),IF(Tabela1[[#This Row],[SERVIÇO]]="ACESSÓRIOS",RANDBETWEEN(10,200),RANDBETWEEN(500,1000))))</f>
        <v>2775</v>
      </c>
      <c r="F4" s="3">
        <f ca="1">Tabela1[[#This Row],[QTD]]*Tabela1[[#This Row],[VALOR MÉDIO]]</f>
        <v>38850</v>
      </c>
      <c r="G4" s="2">
        <f t="shared" ca="1" si="0"/>
        <v>5</v>
      </c>
    </row>
    <row r="5" spans="1:7">
      <c r="A5" s="2" t="s">
        <v>5</v>
      </c>
      <c r="B5" s="2">
        <v>2020</v>
      </c>
      <c r="C5" s="2" t="s">
        <v>16</v>
      </c>
      <c r="D5" s="2">
        <f ca="1">IF(Tabela1[[#This Row],[SERVIÇO]]="CUSTOMIZAÇÃO",RANDBETWEEN(5,150),IF(Tabela1[[#This Row],[SERVIÇO]]="REPARO",RANDBETWEEN(20,80),IF(Tabela1[[#This Row],[SERVIÇO]]="ACESSÓRIOS",RANDBETWEEN(100,2000),RANDBETWEEN(50,300))))</f>
        <v>12</v>
      </c>
      <c r="E5" s="3">
        <f ca="1">IF(Tabela1[[#This Row],[SERVIÇO]]="CUSTOMIZAÇÃO",RANDBETWEEN(1000,3000),IF(Tabela1[[#This Row],[SERVIÇO]]="REPARO",RANDBETWEEN(200,2000),IF(Tabela1[[#This Row],[SERVIÇO]]="ACESSÓRIOS",RANDBETWEEN(10,200),RANDBETWEEN(500,1000))))</f>
        <v>2848</v>
      </c>
      <c r="F5" s="3">
        <f ca="1">Tabela1[[#This Row],[QTD]]*Tabela1[[#This Row],[VALOR MÉDIO]]</f>
        <v>34176</v>
      </c>
      <c r="G5" s="2">
        <f t="shared" ca="1" si="0"/>
        <v>1</v>
      </c>
    </row>
    <row r="6" spans="1:7">
      <c r="A6" s="2" t="s">
        <v>6</v>
      </c>
      <c r="B6" s="2">
        <v>2020</v>
      </c>
      <c r="C6" s="2" t="s">
        <v>16</v>
      </c>
      <c r="D6" s="2">
        <f ca="1">IF(Tabela1[[#This Row],[SERVIÇO]]="CUSTOMIZAÇÃO",RANDBETWEEN(5,150),IF(Tabela1[[#This Row],[SERVIÇO]]="REPARO",RANDBETWEEN(20,80),IF(Tabela1[[#This Row],[SERVIÇO]]="ACESSÓRIOS",RANDBETWEEN(100,2000),RANDBETWEEN(50,300))))</f>
        <v>16</v>
      </c>
      <c r="E6" s="3">
        <f ca="1">IF(Tabela1[[#This Row],[SERVIÇO]]="CUSTOMIZAÇÃO",RANDBETWEEN(1000,3000),IF(Tabela1[[#This Row],[SERVIÇO]]="REPARO",RANDBETWEEN(200,2000),IF(Tabela1[[#This Row],[SERVIÇO]]="ACESSÓRIOS",RANDBETWEEN(10,200),RANDBETWEEN(500,1000))))</f>
        <v>1067</v>
      </c>
      <c r="F6" s="3">
        <f ca="1">Tabela1[[#This Row],[QTD]]*Tabela1[[#This Row],[VALOR MÉDIO]]</f>
        <v>17072</v>
      </c>
      <c r="G6" s="2">
        <f t="shared" ca="1" si="0"/>
        <v>3</v>
      </c>
    </row>
    <row r="7" spans="1:7">
      <c r="A7" s="2" t="s">
        <v>9</v>
      </c>
      <c r="B7" s="2">
        <v>2020</v>
      </c>
      <c r="C7" s="2" t="s">
        <v>16</v>
      </c>
      <c r="D7" s="2">
        <f ca="1">IF(Tabela1[[#This Row],[SERVIÇO]]="CUSTOMIZAÇÃO",RANDBETWEEN(5,150),IF(Tabela1[[#This Row],[SERVIÇO]]="REPARO",RANDBETWEEN(20,80),IF(Tabela1[[#This Row],[SERVIÇO]]="ACESSÓRIOS",RANDBETWEEN(100,2000),RANDBETWEEN(50,300))))</f>
        <v>56</v>
      </c>
      <c r="E7" s="3">
        <f ca="1">IF(Tabela1[[#This Row],[SERVIÇO]]="CUSTOMIZAÇÃO",RANDBETWEEN(1000,3000),IF(Tabela1[[#This Row],[SERVIÇO]]="REPARO",RANDBETWEEN(200,2000),IF(Tabela1[[#This Row],[SERVIÇO]]="ACESSÓRIOS",RANDBETWEEN(10,200),RANDBETWEEN(500,1000))))</f>
        <v>1302</v>
      </c>
      <c r="F7" s="3">
        <f ca="1">Tabela1[[#This Row],[QTD]]*Tabela1[[#This Row],[VALOR MÉDIO]]</f>
        <v>72912</v>
      </c>
      <c r="G7" s="2">
        <f t="shared" ca="1" si="0"/>
        <v>5</v>
      </c>
    </row>
    <row r="8" spans="1:7">
      <c r="A8" s="2" t="s">
        <v>10</v>
      </c>
      <c r="B8" s="2">
        <v>2020</v>
      </c>
      <c r="C8" s="2" t="s">
        <v>16</v>
      </c>
      <c r="D8" s="2">
        <f ca="1">IF(Tabela1[[#This Row],[SERVIÇO]]="CUSTOMIZAÇÃO",RANDBETWEEN(5,150),IF(Tabela1[[#This Row],[SERVIÇO]]="REPARO",RANDBETWEEN(20,80),IF(Tabela1[[#This Row],[SERVIÇO]]="ACESSÓRIOS",RANDBETWEEN(100,2000),RANDBETWEEN(50,300))))</f>
        <v>77</v>
      </c>
      <c r="E8" s="3">
        <f ca="1">IF(Tabela1[[#This Row],[SERVIÇO]]="CUSTOMIZAÇÃO",RANDBETWEEN(1000,3000),IF(Tabela1[[#This Row],[SERVIÇO]]="REPARO",RANDBETWEEN(200,2000),IF(Tabela1[[#This Row],[SERVIÇO]]="ACESSÓRIOS",RANDBETWEEN(10,200),RANDBETWEEN(500,1000))))</f>
        <v>2814</v>
      </c>
      <c r="F8" s="3">
        <f ca="1">Tabela1[[#This Row],[QTD]]*Tabela1[[#This Row],[VALOR MÉDIO]]</f>
        <v>216678</v>
      </c>
      <c r="G8" s="2">
        <f t="shared" ca="1" si="0"/>
        <v>4</v>
      </c>
    </row>
    <row r="9" spans="1:7">
      <c r="A9" s="2" t="s">
        <v>11</v>
      </c>
      <c r="B9" s="2">
        <v>2020</v>
      </c>
      <c r="C9" s="2" t="s">
        <v>16</v>
      </c>
      <c r="D9" s="2">
        <f ca="1">IF(Tabela1[[#This Row],[SERVIÇO]]="CUSTOMIZAÇÃO",RANDBETWEEN(5,150),IF(Tabela1[[#This Row],[SERVIÇO]]="REPARO",RANDBETWEEN(20,80),IF(Tabela1[[#This Row],[SERVIÇO]]="ACESSÓRIOS",RANDBETWEEN(100,2000),RANDBETWEEN(50,300))))</f>
        <v>44</v>
      </c>
      <c r="E9" s="3">
        <f ca="1">IF(Tabela1[[#This Row],[SERVIÇO]]="CUSTOMIZAÇÃO",RANDBETWEEN(1000,3000),IF(Tabela1[[#This Row],[SERVIÇO]]="REPARO",RANDBETWEEN(200,2000),IF(Tabela1[[#This Row],[SERVIÇO]]="ACESSÓRIOS",RANDBETWEEN(10,200),RANDBETWEEN(500,1000))))</f>
        <v>1879</v>
      </c>
      <c r="F9" s="3">
        <f ca="1">Tabela1[[#This Row],[QTD]]*Tabela1[[#This Row],[VALOR MÉDIO]]</f>
        <v>82676</v>
      </c>
      <c r="G9" s="2">
        <f t="shared" ca="1" si="0"/>
        <v>3</v>
      </c>
    </row>
    <row r="10" spans="1:7">
      <c r="A10" s="2" t="s">
        <v>12</v>
      </c>
      <c r="B10" s="2">
        <v>2020</v>
      </c>
      <c r="C10" s="2" t="s">
        <v>16</v>
      </c>
      <c r="D10" s="2">
        <f ca="1">IF(Tabela1[[#This Row],[SERVIÇO]]="CUSTOMIZAÇÃO",RANDBETWEEN(5,150),IF(Tabela1[[#This Row],[SERVIÇO]]="REPARO",RANDBETWEEN(20,80),IF(Tabela1[[#This Row],[SERVIÇO]]="ACESSÓRIOS",RANDBETWEEN(100,2000),RANDBETWEEN(50,300))))</f>
        <v>51</v>
      </c>
      <c r="E10" s="3">
        <f ca="1">IF(Tabela1[[#This Row],[SERVIÇO]]="CUSTOMIZAÇÃO",RANDBETWEEN(1000,3000),IF(Tabela1[[#This Row],[SERVIÇO]]="REPARO",RANDBETWEEN(200,2000),IF(Tabela1[[#This Row],[SERVIÇO]]="ACESSÓRIOS",RANDBETWEEN(10,200),RANDBETWEEN(500,1000))))</f>
        <v>1485</v>
      </c>
      <c r="F10" s="3">
        <f ca="1">Tabela1[[#This Row],[QTD]]*Tabela1[[#This Row],[VALOR MÉDIO]]</f>
        <v>75735</v>
      </c>
      <c r="G10" s="2">
        <f t="shared" ca="1" si="0"/>
        <v>5</v>
      </c>
    </row>
    <row r="11" spans="1:7">
      <c r="A11" s="2" t="s">
        <v>13</v>
      </c>
      <c r="B11" s="2">
        <v>2020</v>
      </c>
      <c r="C11" s="2" t="s">
        <v>16</v>
      </c>
      <c r="D11" s="2">
        <f ca="1">IF(Tabela1[[#This Row],[SERVIÇO]]="CUSTOMIZAÇÃO",RANDBETWEEN(5,150),IF(Tabela1[[#This Row],[SERVIÇO]]="REPARO",RANDBETWEEN(20,80),IF(Tabela1[[#This Row],[SERVIÇO]]="ACESSÓRIOS",RANDBETWEEN(100,2000),RANDBETWEEN(50,300))))</f>
        <v>54</v>
      </c>
      <c r="E11" s="3">
        <f ca="1">IF(Tabela1[[#This Row],[SERVIÇO]]="CUSTOMIZAÇÃO",RANDBETWEEN(1000,3000),IF(Tabela1[[#This Row],[SERVIÇO]]="REPARO",RANDBETWEEN(200,2000),IF(Tabela1[[#This Row],[SERVIÇO]]="ACESSÓRIOS",RANDBETWEEN(10,200),RANDBETWEEN(500,1000))))</f>
        <v>2063</v>
      </c>
      <c r="F11" s="3">
        <f ca="1">Tabela1[[#This Row],[QTD]]*Tabela1[[#This Row],[VALOR MÉDIO]]</f>
        <v>111402</v>
      </c>
      <c r="G11" s="2">
        <f t="shared" ca="1" si="0"/>
        <v>4</v>
      </c>
    </row>
    <row r="12" spans="1:7">
      <c r="A12" s="2" t="s">
        <v>7</v>
      </c>
      <c r="B12" s="2">
        <v>2020</v>
      </c>
      <c r="C12" s="2" t="s">
        <v>16</v>
      </c>
      <c r="D12" s="2">
        <f ca="1">IF(Tabela1[[#This Row],[SERVIÇO]]="CUSTOMIZAÇÃO",RANDBETWEEN(5,150),IF(Tabela1[[#This Row],[SERVIÇO]]="REPARO",RANDBETWEEN(20,80),IF(Tabela1[[#This Row],[SERVIÇO]]="ACESSÓRIOS",RANDBETWEEN(100,2000),RANDBETWEEN(50,300))))</f>
        <v>138</v>
      </c>
      <c r="E12" s="3">
        <f ca="1">IF(Tabela1[[#This Row],[SERVIÇO]]="CUSTOMIZAÇÃO",RANDBETWEEN(1000,3000),IF(Tabela1[[#This Row],[SERVIÇO]]="REPARO",RANDBETWEEN(200,2000),IF(Tabela1[[#This Row],[SERVIÇO]]="ACESSÓRIOS",RANDBETWEEN(10,200),RANDBETWEEN(500,1000))))</f>
        <v>2080</v>
      </c>
      <c r="F12" s="3">
        <f ca="1">Tabela1[[#This Row],[QTD]]*Tabela1[[#This Row],[VALOR MÉDIO]]</f>
        <v>287040</v>
      </c>
      <c r="G12" s="2">
        <f t="shared" ca="1" si="0"/>
        <v>1</v>
      </c>
    </row>
    <row r="13" spans="1:7">
      <c r="A13" s="2" t="s">
        <v>8</v>
      </c>
      <c r="B13" s="2">
        <v>2020</v>
      </c>
      <c r="C13" s="2" t="s">
        <v>16</v>
      </c>
      <c r="D13" s="2">
        <f ca="1">IF(Tabela1[[#This Row],[SERVIÇO]]="CUSTOMIZAÇÃO",RANDBETWEEN(5,150),IF(Tabela1[[#This Row],[SERVIÇO]]="REPARO",RANDBETWEEN(20,80),IF(Tabela1[[#This Row],[SERVIÇO]]="ACESSÓRIOS",RANDBETWEEN(100,2000),RANDBETWEEN(50,300))))</f>
        <v>120</v>
      </c>
      <c r="E13" s="3">
        <f ca="1">IF(Tabela1[[#This Row],[SERVIÇO]]="CUSTOMIZAÇÃO",RANDBETWEEN(1000,3000),IF(Tabela1[[#This Row],[SERVIÇO]]="REPARO",RANDBETWEEN(200,2000),IF(Tabela1[[#This Row],[SERVIÇO]]="ACESSÓRIOS",RANDBETWEEN(10,200),RANDBETWEEN(500,1000))))</f>
        <v>2685</v>
      </c>
      <c r="F13" s="3">
        <f ca="1">Tabela1[[#This Row],[QTD]]*Tabela1[[#This Row],[VALOR MÉDIO]]</f>
        <v>322200</v>
      </c>
      <c r="G13" s="2">
        <f t="shared" ca="1" si="0"/>
        <v>5</v>
      </c>
    </row>
    <row r="14" spans="1:7">
      <c r="A14" s="2" t="s">
        <v>2</v>
      </c>
      <c r="B14" s="2">
        <v>2020</v>
      </c>
      <c r="C14" s="2" t="s">
        <v>17</v>
      </c>
      <c r="D14" s="2">
        <f ca="1">IF(Tabela1[[#This Row],[SERVIÇO]]="CUSTOMIZAÇÃO",RANDBETWEEN(5,150),IF(Tabela1[[#This Row],[SERVIÇO]]="REPARO",RANDBETWEEN(20,80),IF(Tabela1[[#This Row],[SERVIÇO]]="ACESSÓRIOS",RANDBETWEEN(100,2000),RANDBETWEEN(50,300))))</f>
        <v>67</v>
      </c>
      <c r="E14" s="3">
        <f ca="1">IF(Tabela1[[#This Row],[SERVIÇO]]="CUSTOMIZAÇÃO",RANDBETWEEN(1000,3000),IF(Tabela1[[#This Row],[SERVIÇO]]="REPARO",RANDBETWEEN(200,2000),IF(Tabela1[[#This Row],[SERVIÇO]]="ACESSÓRIOS",RANDBETWEEN(10,200),RANDBETWEEN(500,1000))))</f>
        <v>525</v>
      </c>
      <c r="F14" s="3">
        <f ca="1">Tabela1[[#This Row],[QTD]]*Tabela1[[#This Row],[VALOR MÉDIO]]</f>
        <v>35175</v>
      </c>
      <c r="G14" s="2">
        <f t="shared" ca="1" si="0"/>
        <v>5</v>
      </c>
    </row>
    <row r="15" spans="1:7">
      <c r="A15" s="2" t="s">
        <v>3</v>
      </c>
      <c r="B15" s="2">
        <v>2020</v>
      </c>
      <c r="C15" s="2" t="s">
        <v>17</v>
      </c>
      <c r="D15" s="2">
        <f ca="1">IF(Tabela1[[#This Row],[SERVIÇO]]="CUSTOMIZAÇÃO",RANDBETWEEN(5,150),IF(Tabela1[[#This Row],[SERVIÇO]]="REPARO",RANDBETWEEN(20,80),IF(Tabela1[[#This Row],[SERVIÇO]]="ACESSÓRIOS",RANDBETWEEN(100,2000),RANDBETWEEN(50,300))))</f>
        <v>31</v>
      </c>
      <c r="E15" s="3">
        <f ca="1">IF(Tabela1[[#This Row],[SERVIÇO]]="CUSTOMIZAÇÃO",RANDBETWEEN(1000,3000),IF(Tabela1[[#This Row],[SERVIÇO]]="REPARO",RANDBETWEEN(200,2000),IF(Tabela1[[#This Row],[SERVIÇO]]="ACESSÓRIOS",RANDBETWEEN(10,200),RANDBETWEEN(500,1000))))</f>
        <v>1892</v>
      </c>
      <c r="F15" s="3">
        <f ca="1">Tabela1[[#This Row],[QTD]]*Tabela1[[#This Row],[VALOR MÉDIO]]</f>
        <v>58652</v>
      </c>
      <c r="G15" s="2">
        <f t="shared" ca="1" si="0"/>
        <v>3</v>
      </c>
    </row>
    <row r="16" spans="1:7">
      <c r="A16" s="2" t="s">
        <v>4</v>
      </c>
      <c r="B16" s="2">
        <v>2020</v>
      </c>
      <c r="C16" s="2" t="s">
        <v>17</v>
      </c>
      <c r="D16" s="2">
        <f ca="1">IF(Tabela1[[#This Row],[SERVIÇO]]="CUSTOMIZAÇÃO",RANDBETWEEN(5,150),IF(Tabela1[[#This Row],[SERVIÇO]]="REPARO",RANDBETWEEN(20,80),IF(Tabela1[[#This Row],[SERVIÇO]]="ACESSÓRIOS",RANDBETWEEN(100,2000),RANDBETWEEN(50,300))))</f>
        <v>65</v>
      </c>
      <c r="E16" s="3">
        <f ca="1">IF(Tabela1[[#This Row],[SERVIÇO]]="CUSTOMIZAÇÃO",RANDBETWEEN(1000,3000),IF(Tabela1[[#This Row],[SERVIÇO]]="REPARO",RANDBETWEEN(200,2000),IF(Tabela1[[#This Row],[SERVIÇO]]="ACESSÓRIOS",RANDBETWEEN(10,200),RANDBETWEEN(500,1000))))</f>
        <v>1581</v>
      </c>
      <c r="F16" s="3">
        <f ca="1">Tabela1[[#This Row],[QTD]]*Tabela1[[#This Row],[VALOR MÉDIO]]</f>
        <v>102765</v>
      </c>
      <c r="G16" s="2">
        <f t="shared" ca="1" si="0"/>
        <v>2</v>
      </c>
    </row>
    <row r="17" spans="1:7">
      <c r="A17" s="2" t="s">
        <v>5</v>
      </c>
      <c r="B17" s="2">
        <v>2020</v>
      </c>
      <c r="C17" s="2" t="s">
        <v>17</v>
      </c>
      <c r="D17" s="2">
        <f ca="1">IF(Tabela1[[#This Row],[SERVIÇO]]="CUSTOMIZAÇÃO",RANDBETWEEN(5,150),IF(Tabela1[[#This Row],[SERVIÇO]]="REPARO",RANDBETWEEN(20,80),IF(Tabela1[[#This Row],[SERVIÇO]]="ACESSÓRIOS",RANDBETWEEN(100,2000),RANDBETWEEN(50,300))))</f>
        <v>35</v>
      </c>
      <c r="E17" s="3">
        <f ca="1">IF(Tabela1[[#This Row],[SERVIÇO]]="CUSTOMIZAÇÃO",RANDBETWEEN(1000,3000),IF(Tabela1[[#This Row],[SERVIÇO]]="REPARO",RANDBETWEEN(200,2000),IF(Tabela1[[#This Row],[SERVIÇO]]="ACESSÓRIOS",RANDBETWEEN(10,200),RANDBETWEEN(500,1000))))</f>
        <v>1238</v>
      </c>
      <c r="F17" s="3">
        <f ca="1">Tabela1[[#This Row],[QTD]]*Tabela1[[#This Row],[VALOR MÉDIO]]</f>
        <v>43330</v>
      </c>
      <c r="G17" s="2">
        <f t="shared" ca="1" si="0"/>
        <v>4</v>
      </c>
    </row>
    <row r="18" spans="1:7">
      <c r="A18" s="2" t="s">
        <v>6</v>
      </c>
      <c r="B18" s="2">
        <v>2020</v>
      </c>
      <c r="C18" s="2" t="s">
        <v>17</v>
      </c>
      <c r="D18" s="2">
        <f ca="1">IF(Tabela1[[#This Row],[SERVIÇO]]="CUSTOMIZAÇÃO",RANDBETWEEN(5,150),IF(Tabela1[[#This Row],[SERVIÇO]]="REPARO",RANDBETWEEN(20,80),IF(Tabela1[[#This Row],[SERVIÇO]]="ACESSÓRIOS",RANDBETWEEN(100,2000),RANDBETWEEN(50,300))))</f>
        <v>27</v>
      </c>
      <c r="E18" s="3">
        <f ca="1">IF(Tabela1[[#This Row],[SERVIÇO]]="CUSTOMIZAÇÃO",RANDBETWEEN(1000,3000),IF(Tabela1[[#This Row],[SERVIÇO]]="REPARO",RANDBETWEEN(200,2000),IF(Tabela1[[#This Row],[SERVIÇO]]="ACESSÓRIOS",RANDBETWEEN(10,200),RANDBETWEEN(500,1000))))</f>
        <v>1521</v>
      </c>
      <c r="F18" s="3">
        <f ca="1">Tabela1[[#This Row],[QTD]]*Tabela1[[#This Row],[VALOR MÉDIO]]</f>
        <v>41067</v>
      </c>
      <c r="G18" s="2">
        <f t="shared" ca="1" si="0"/>
        <v>1</v>
      </c>
    </row>
    <row r="19" spans="1:7">
      <c r="A19" s="2" t="s">
        <v>9</v>
      </c>
      <c r="B19" s="2">
        <v>2020</v>
      </c>
      <c r="C19" s="2" t="s">
        <v>17</v>
      </c>
      <c r="D19" s="2">
        <f ca="1">IF(Tabela1[[#This Row],[SERVIÇO]]="CUSTOMIZAÇÃO",RANDBETWEEN(5,150),IF(Tabela1[[#This Row],[SERVIÇO]]="REPARO",RANDBETWEEN(20,80),IF(Tabela1[[#This Row],[SERVIÇO]]="ACESSÓRIOS",RANDBETWEEN(100,2000),RANDBETWEEN(50,300))))</f>
        <v>79</v>
      </c>
      <c r="E19" s="3">
        <f ca="1">IF(Tabela1[[#This Row],[SERVIÇO]]="CUSTOMIZAÇÃO",RANDBETWEEN(1000,3000),IF(Tabela1[[#This Row],[SERVIÇO]]="REPARO",RANDBETWEEN(200,2000),IF(Tabela1[[#This Row],[SERVIÇO]]="ACESSÓRIOS",RANDBETWEEN(10,200),RANDBETWEEN(500,1000))))</f>
        <v>1820</v>
      </c>
      <c r="F19" s="3">
        <f ca="1">Tabela1[[#This Row],[QTD]]*Tabela1[[#This Row],[VALOR MÉDIO]]</f>
        <v>143780</v>
      </c>
      <c r="G19" s="2">
        <f t="shared" ca="1" si="0"/>
        <v>5</v>
      </c>
    </row>
    <row r="20" spans="1:7">
      <c r="A20" s="2" t="s">
        <v>10</v>
      </c>
      <c r="B20" s="2">
        <v>2020</v>
      </c>
      <c r="C20" s="2" t="s">
        <v>17</v>
      </c>
      <c r="D20" s="2">
        <f ca="1">IF(Tabela1[[#This Row],[SERVIÇO]]="CUSTOMIZAÇÃO",RANDBETWEEN(5,150),IF(Tabela1[[#This Row],[SERVIÇO]]="REPARO",RANDBETWEEN(20,80),IF(Tabela1[[#This Row],[SERVIÇO]]="ACESSÓRIOS",RANDBETWEEN(100,2000),RANDBETWEEN(50,300))))</f>
        <v>60</v>
      </c>
      <c r="E20" s="3">
        <f ca="1">IF(Tabela1[[#This Row],[SERVIÇO]]="CUSTOMIZAÇÃO",RANDBETWEEN(1000,3000),IF(Tabela1[[#This Row],[SERVIÇO]]="REPARO",RANDBETWEEN(200,2000),IF(Tabela1[[#This Row],[SERVIÇO]]="ACESSÓRIOS",RANDBETWEEN(10,200),RANDBETWEEN(500,1000))))</f>
        <v>1564</v>
      </c>
      <c r="F20" s="3">
        <f ca="1">Tabela1[[#This Row],[QTD]]*Tabela1[[#This Row],[VALOR MÉDIO]]</f>
        <v>93840</v>
      </c>
      <c r="G20" s="2">
        <f t="shared" ca="1" si="0"/>
        <v>4</v>
      </c>
    </row>
    <row r="21" spans="1:7">
      <c r="A21" s="2" t="s">
        <v>11</v>
      </c>
      <c r="B21" s="2">
        <v>2020</v>
      </c>
      <c r="C21" s="2" t="s">
        <v>17</v>
      </c>
      <c r="D21" s="2">
        <f ca="1">IF(Tabela1[[#This Row],[SERVIÇO]]="CUSTOMIZAÇÃO",RANDBETWEEN(5,150),IF(Tabela1[[#This Row],[SERVIÇO]]="REPARO",RANDBETWEEN(20,80),IF(Tabela1[[#This Row],[SERVIÇO]]="ACESSÓRIOS",RANDBETWEEN(100,2000),RANDBETWEEN(50,300))))</f>
        <v>45</v>
      </c>
      <c r="E21" s="3">
        <f ca="1">IF(Tabela1[[#This Row],[SERVIÇO]]="CUSTOMIZAÇÃO",RANDBETWEEN(1000,3000),IF(Tabela1[[#This Row],[SERVIÇO]]="REPARO",RANDBETWEEN(200,2000),IF(Tabela1[[#This Row],[SERVIÇO]]="ACESSÓRIOS",RANDBETWEEN(10,200),RANDBETWEEN(500,1000))))</f>
        <v>1870</v>
      </c>
      <c r="F21" s="3">
        <f ca="1">Tabela1[[#This Row],[QTD]]*Tabela1[[#This Row],[VALOR MÉDIO]]</f>
        <v>84150</v>
      </c>
      <c r="G21" s="2">
        <f t="shared" ca="1" si="0"/>
        <v>1</v>
      </c>
    </row>
    <row r="22" spans="1:7">
      <c r="A22" s="2" t="s">
        <v>12</v>
      </c>
      <c r="B22" s="2">
        <v>2020</v>
      </c>
      <c r="C22" s="2" t="s">
        <v>17</v>
      </c>
      <c r="D22" s="2">
        <f ca="1">IF(Tabela1[[#This Row],[SERVIÇO]]="CUSTOMIZAÇÃO",RANDBETWEEN(5,150),IF(Tabela1[[#This Row],[SERVIÇO]]="REPARO",RANDBETWEEN(20,80),IF(Tabela1[[#This Row],[SERVIÇO]]="ACESSÓRIOS",RANDBETWEEN(100,2000),RANDBETWEEN(50,300))))</f>
        <v>40</v>
      </c>
      <c r="E22" s="3">
        <f ca="1">IF(Tabela1[[#This Row],[SERVIÇO]]="CUSTOMIZAÇÃO",RANDBETWEEN(1000,3000),IF(Tabela1[[#This Row],[SERVIÇO]]="REPARO",RANDBETWEEN(200,2000),IF(Tabela1[[#This Row],[SERVIÇO]]="ACESSÓRIOS",RANDBETWEEN(10,200),RANDBETWEEN(500,1000))))</f>
        <v>859</v>
      </c>
      <c r="F22" s="3">
        <f ca="1">Tabela1[[#This Row],[QTD]]*Tabela1[[#This Row],[VALOR MÉDIO]]</f>
        <v>34360</v>
      </c>
      <c r="G22" s="2">
        <f t="shared" ca="1" si="0"/>
        <v>1</v>
      </c>
    </row>
    <row r="23" spans="1:7">
      <c r="A23" s="2" t="s">
        <v>13</v>
      </c>
      <c r="B23" s="2">
        <v>2020</v>
      </c>
      <c r="C23" s="2" t="s">
        <v>17</v>
      </c>
      <c r="D23" s="2">
        <f ca="1">IF(Tabela1[[#This Row],[SERVIÇO]]="CUSTOMIZAÇÃO",RANDBETWEEN(5,150),IF(Tabela1[[#This Row],[SERVIÇO]]="REPARO",RANDBETWEEN(20,80),IF(Tabela1[[#This Row],[SERVIÇO]]="ACESSÓRIOS",RANDBETWEEN(100,2000),RANDBETWEEN(50,300))))</f>
        <v>43</v>
      </c>
      <c r="E23" s="3">
        <f ca="1">IF(Tabela1[[#This Row],[SERVIÇO]]="CUSTOMIZAÇÃO",RANDBETWEEN(1000,3000),IF(Tabela1[[#This Row],[SERVIÇO]]="REPARO",RANDBETWEEN(200,2000),IF(Tabela1[[#This Row],[SERVIÇO]]="ACESSÓRIOS",RANDBETWEEN(10,200),RANDBETWEEN(500,1000))))</f>
        <v>1244</v>
      </c>
      <c r="F23" s="3">
        <f ca="1">Tabela1[[#This Row],[QTD]]*Tabela1[[#This Row],[VALOR MÉDIO]]</f>
        <v>53492</v>
      </c>
      <c r="G23" s="2">
        <f t="shared" ca="1" si="0"/>
        <v>5</v>
      </c>
    </row>
    <row r="24" spans="1:7">
      <c r="A24" s="2" t="s">
        <v>7</v>
      </c>
      <c r="B24" s="2">
        <v>2020</v>
      </c>
      <c r="C24" s="2" t="s">
        <v>17</v>
      </c>
      <c r="D24" s="2">
        <f ca="1">IF(Tabela1[[#This Row],[SERVIÇO]]="CUSTOMIZAÇÃO",RANDBETWEEN(5,150),IF(Tabela1[[#This Row],[SERVIÇO]]="REPARO",RANDBETWEEN(20,80),IF(Tabela1[[#This Row],[SERVIÇO]]="ACESSÓRIOS",RANDBETWEEN(100,2000),RANDBETWEEN(50,300))))</f>
        <v>78</v>
      </c>
      <c r="E24" s="3">
        <f ca="1">IF(Tabela1[[#This Row],[SERVIÇO]]="CUSTOMIZAÇÃO",RANDBETWEEN(1000,3000),IF(Tabela1[[#This Row],[SERVIÇO]]="REPARO",RANDBETWEEN(200,2000),IF(Tabela1[[#This Row],[SERVIÇO]]="ACESSÓRIOS",RANDBETWEEN(10,200),RANDBETWEEN(500,1000))))</f>
        <v>1577</v>
      </c>
      <c r="F24" s="3">
        <f ca="1">Tabela1[[#This Row],[QTD]]*Tabela1[[#This Row],[VALOR MÉDIO]]</f>
        <v>123006</v>
      </c>
      <c r="G24" s="2">
        <f t="shared" ca="1" si="0"/>
        <v>4</v>
      </c>
    </row>
    <row r="25" spans="1:7">
      <c r="A25" s="2" t="s">
        <v>8</v>
      </c>
      <c r="B25" s="2">
        <v>2020</v>
      </c>
      <c r="C25" s="2" t="s">
        <v>17</v>
      </c>
      <c r="D25" s="2">
        <f ca="1">IF(Tabela1[[#This Row],[SERVIÇO]]="CUSTOMIZAÇÃO",RANDBETWEEN(5,150),IF(Tabela1[[#This Row],[SERVIÇO]]="REPARO",RANDBETWEEN(20,80),IF(Tabela1[[#This Row],[SERVIÇO]]="ACESSÓRIOS",RANDBETWEEN(100,2000),RANDBETWEEN(50,300))))</f>
        <v>52</v>
      </c>
      <c r="E25" s="3">
        <f ca="1">IF(Tabela1[[#This Row],[SERVIÇO]]="CUSTOMIZAÇÃO",RANDBETWEEN(1000,3000),IF(Tabela1[[#This Row],[SERVIÇO]]="REPARO",RANDBETWEEN(200,2000),IF(Tabela1[[#This Row],[SERVIÇO]]="ACESSÓRIOS",RANDBETWEEN(10,200),RANDBETWEEN(500,1000))))</f>
        <v>636</v>
      </c>
      <c r="F25" s="3">
        <f ca="1">Tabela1[[#This Row],[QTD]]*Tabela1[[#This Row],[VALOR MÉDIO]]</f>
        <v>33072</v>
      </c>
      <c r="G25" s="2">
        <f t="shared" ca="1" si="0"/>
        <v>2</v>
      </c>
    </row>
    <row r="26" spans="1:7">
      <c r="A26" s="2" t="s">
        <v>2</v>
      </c>
      <c r="B26" s="2">
        <v>2020</v>
      </c>
      <c r="C26" s="2" t="s">
        <v>18</v>
      </c>
      <c r="D26" s="2">
        <f ca="1">IF(Tabela1[[#This Row],[SERVIÇO]]="CUSTOMIZAÇÃO",RANDBETWEEN(5,150),IF(Tabela1[[#This Row],[SERVIÇO]]="REPARO",RANDBETWEEN(20,80),IF(Tabela1[[#This Row],[SERVIÇO]]="ACESSÓRIOS",RANDBETWEEN(100,2000),RANDBETWEEN(50,300))))</f>
        <v>1265</v>
      </c>
      <c r="E26" s="3">
        <f ca="1">IF(Tabela1[[#This Row],[SERVIÇO]]="CUSTOMIZAÇÃO",RANDBETWEEN(1000,3000),IF(Tabela1[[#This Row],[SERVIÇO]]="REPARO",RANDBETWEEN(200,2000),IF(Tabela1[[#This Row],[SERVIÇO]]="ACESSÓRIOS",RANDBETWEEN(10,200),RANDBETWEEN(500,1000))))</f>
        <v>13</v>
      </c>
      <c r="F26" s="3">
        <f ca="1">Tabela1[[#This Row],[QTD]]*Tabela1[[#This Row],[VALOR MÉDIO]]</f>
        <v>16445</v>
      </c>
      <c r="G26" s="2">
        <f t="shared" ca="1" si="0"/>
        <v>4</v>
      </c>
    </row>
    <row r="27" spans="1:7">
      <c r="A27" s="2" t="s">
        <v>3</v>
      </c>
      <c r="B27" s="2">
        <v>2020</v>
      </c>
      <c r="C27" s="2" t="s">
        <v>18</v>
      </c>
      <c r="D27" s="2">
        <f ca="1">IF(Tabela1[[#This Row],[SERVIÇO]]="CUSTOMIZAÇÃO",RANDBETWEEN(5,150),IF(Tabela1[[#This Row],[SERVIÇO]]="REPARO",RANDBETWEEN(20,80),IF(Tabela1[[#This Row],[SERVIÇO]]="ACESSÓRIOS",RANDBETWEEN(100,2000),RANDBETWEEN(50,300))))</f>
        <v>916</v>
      </c>
      <c r="E27" s="3">
        <f ca="1">IF(Tabela1[[#This Row],[SERVIÇO]]="CUSTOMIZAÇÃO",RANDBETWEEN(1000,3000),IF(Tabela1[[#This Row],[SERVIÇO]]="REPARO",RANDBETWEEN(200,2000),IF(Tabela1[[#This Row],[SERVIÇO]]="ACESSÓRIOS",RANDBETWEEN(10,200),RANDBETWEEN(500,1000))))</f>
        <v>134</v>
      </c>
      <c r="F27" s="3">
        <f ca="1">Tabela1[[#This Row],[QTD]]*Tabela1[[#This Row],[VALOR MÉDIO]]</f>
        <v>122744</v>
      </c>
      <c r="G27" s="2">
        <f t="shared" ca="1" si="0"/>
        <v>1</v>
      </c>
    </row>
    <row r="28" spans="1:7">
      <c r="A28" s="2" t="s">
        <v>4</v>
      </c>
      <c r="B28" s="2">
        <v>2020</v>
      </c>
      <c r="C28" s="2" t="s">
        <v>18</v>
      </c>
      <c r="D28" s="2">
        <f ca="1">IF(Tabela1[[#This Row],[SERVIÇO]]="CUSTOMIZAÇÃO",RANDBETWEEN(5,150),IF(Tabela1[[#This Row],[SERVIÇO]]="REPARO",RANDBETWEEN(20,80),IF(Tabela1[[#This Row],[SERVIÇO]]="ACESSÓRIOS",RANDBETWEEN(100,2000),RANDBETWEEN(50,300))))</f>
        <v>1884</v>
      </c>
      <c r="E28" s="3">
        <f ca="1">IF(Tabela1[[#This Row],[SERVIÇO]]="CUSTOMIZAÇÃO",RANDBETWEEN(1000,3000),IF(Tabela1[[#This Row],[SERVIÇO]]="REPARO",RANDBETWEEN(200,2000),IF(Tabela1[[#This Row],[SERVIÇO]]="ACESSÓRIOS",RANDBETWEEN(10,200),RANDBETWEEN(500,1000))))</f>
        <v>78</v>
      </c>
      <c r="F28" s="3">
        <f ca="1">Tabela1[[#This Row],[QTD]]*Tabela1[[#This Row],[VALOR MÉDIO]]</f>
        <v>146952</v>
      </c>
      <c r="G28" s="2">
        <f t="shared" ca="1" si="0"/>
        <v>5</v>
      </c>
    </row>
    <row r="29" spans="1:7">
      <c r="A29" s="2" t="s">
        <v>5</v>
      </c>
      <c r="B29" s="2">
        <v>2020</v>
      </c>
      <c r="C29" s="2" t="s">
        <v>18</v>
      </c>
      <c r="D29" s="2">
        <f ca="1">IF(Tabela1[[#This Row],[SERVIÇO]]="CUSTOMIZAÇÃO",RANDBETWEEN(5,150),IF(Tabela1[[#This Row],[SERVIÇO]]="REPARO",RANDBETWEEN(20,80),IF(Tabela1[[#This Row],[SERVIÇO]]="ACESSÓRIOS",RANDBETWEEN(100,2000),RANDBETWEEN(50,300))))</f>
        <v>1429</v>
      </c>
      <c r="E29" s="3">
        <f ca="1">IF(Tabela1[[#This Row],[SERVIÇO]]="CUSTOMIZAÇÃO",RANDBETWEEN(1000,3000),IF(Tabela1[[#This Row],[SERVIÇO]]="REPARO",RANDBETWEEN(200,2000),IF(Tabela1[[#This Row],[SERVIÇO]]="ACESSÓRIOS",RANDBETWEEN(10,200),RANDBETWEEN(500,1000))))</f>
        <v>103</v>
      </c>
      <c r="F29" s="3">
        <f ca="1">Tabela1[[#This Row],[QTD]]*Tabela1[[#This Row],[VALOR MÉDIO]]</f>
        <v>147187</v>
      </c>
      <c r="G29" s="2">
        <f t="shared" ca="1" si="0"/>
        <v>3</v>
      </c>
    </row>
    <row r="30" spans="1:7">
      <c r="A30" s="2" t="s">
        <v>6</v>
      </c>
      <c r="B30" s="2">
        <v>2020</v>
      </c>
      <c r="C30" s="2" t="s">
        <v>18</v>
      </c>
      <c r="D30" s="2">
        <f ca="1">IF(Tabela1[[#This Row],[SERVIÇO]]="CUSTOMIZAÇÃO",RANDBETWEEN(5,150),IF(Tabela1[[#This Row],[SERVIÇO]]="REPARO",RANDBETWEEN(20,80),IF(Tabela1[[#This Row],[SERVIÇO]]="ACESSÓRIOS",RANDBETWEEN(100,2000),RANDBETWEEN(50,300))))</f>
        <v>494</v>
      </c>
      <c r="E30" s="3">
        <f ca="1">IF(Tabela1[[#This Row],[SERVIÇO]]="CUSTOMIZAÇÃO",RANDBETWEEN(1000,3000),IF(Tabela1[[#This Row],[SERVIÇO]]="REPARO",RANDBETWEEN(200,2000),IF(Tabela1[[#This Row],[SERVIÇO]]="ACESSÓRIOS",RANDBETWEEN(10,200),RANDBETWEEN(500,1000))))</f>
        <v>35</v>
      </c>
      <c r="F30" s="3">
        <f ca="1">Tabela1[[#This Row],[QTD]]*Tabela1[[#This Row],[VALOR MÉDIO]]</f>
        <v>17290</v>
      </c>
      <c r="G30" s="2">
        <f t="shared" ca="1" si="0"/>
        <v>1</v>
      </c>
    </row>
    <row r="31" spans="1:7">
      <c r="A31" s="2" t="s">
        <v>9</v>
      </c>
      <c r="B31" s="2">
        <v>2020</v>
      </c>
      <c r="C31" s="2" t="s">
        <v>18</v>
      </c>
      <c r="D31" s="2">
        <f ca="1">IF(Tabela1[[#This Row],[SERVIÇO]]="CUSTOMIZAÇÃO",RANDBETWEEN(5,150),IF(Tabela1[[#This Row],[SERVIÇO]]="REPARO",RANDBETWEEN(20,80),IF(Tabela1[[#This Row],[SERVIÇO]]="ACESSÓRIOS",RANDBETWEEN(100,2000),RANDBETWEEN(50,300))))</f>
        <v>655</v>
      </c>
      <c r="E31" s="3">
        <f ca="1">IF(Tabela1[[#This Row],[SERVIÇO]]="CUSTOMIZAÇÃO",RANDBETWEEN(1000,3000),IF(Tabela1[[#This Row],[SERVIÇO]]="REPARO",RANDBETWEEN(200,2000),IF(Tabela1[[#This Row],[SERVIÇO]]="ACESSÓRIOS",RANDBETWEEN(10,200),RANDBETWEEN(500,1000))))</f>
        <v>60</v>
      </c>
      <c r="F31" s="3">
        <f ca="1">Tabela1[[#This Row],[QTD]]*Tabela1[[#This Row],[VALOR MÉDIO]]</f>
        <v>39300</v>
      </c>
      <c r="G31" s="2">
        <f t="shared" ca="1" si="0"/>
        <v>3</v>
      </c>
    </row>
    <row r="32" spans="1:7">
      <c r="A32" s="2" t="s">
        <v>10</v>
      </c>
      <c r="B32" s="2">
        <v>2020</v>
      </c>
      <c r="C32" s="2" t="s">
        <v>18</v>
      </c>
      <c r="D32" s="2">
        <f ca="1">IF(Tabela1[[#This Row],[SERVIÇO]]="CUSTOMIZAÇÃO",RANDBETWEEN(5,150),IF(Tabela1[[#This Row],[SERVIÇO]]="REPARO",RANDBETWEEN(20,80),IF(Tabela1[[#This Row],[SERVIÇO]]="ACESSÓRIOS",RANDBETWEEN(100,2000),RANDBETWEEN(50,300))))</f>
        <v>1203</v>
      </c>
      <c r="E32" s="3">
        <f ca="1">IF(Tabela1[[#This Row],[SERVIÇO]]="CUSTOMIZAÇÃO",RANDBETWEEN(1000,3000),IF(Tabela1[[#This Row],[SERVIÇO]]="REPARO",RANDBETWEEN(200,2000),IF(Tabela1[[#This Row],[SERVIÇO]]="ACESSÓRIOS",RANDBETWEEN(10,200),RANDBETWEEN(500,1000))))</f>
        <v>121</v>
      </c>
      <c r="F32" s="3">
        <f ca="1">Tabela1[[#This Row],[QTD]]*Tabela1[[#This Row],[VALOR MÉDIO]]</f>
        <v>145563</v>
      </c>
      <c r="G32" s="2">
        <f t="shared" ca="1" si="0"/>
        <v>3</v>
      </c>
    </row>
    <row r="33" spans="1:7">
      <c r="A33" s="2" t="s">
        <v>11</v>
      </c>
      <c r="B33" s="2">
        <v>2020</v>
      </c>
      <c r="C33" s="2" t="s">
        <v>18</v>
      </c>
      <c r="D33" s="2">
        <f ca="1">IF(Tabela1[[#This Row],[SERVIÇO]]="CUSTOMIZAÇÃO",RANDBETWEEN(5,150),IF(Tabela1[[#This Row],[SERVIÇO]]="REPARO",RANDBETWEEN(20,80),IF(Tabela1[[#This Row],[SERVIÇO]]="ACESSÓRIOS",RANDBETWEEN(100,2000),RANDBETWEEN(50,300))))</f>
        <v>198</v>
      </c>
      <c r="E33" s="3">
        <f ca="1">IF(Tabela1[[#This Row],[SERVIÇO]]="CUSTOMIZAÇÃO",RANDBETWEEN(1000,3000),IF(Tabela1[[#This Row],[SERVIÇO]]="REPARO",RANDBETWEEN(200,2000),IF(Tabela1[[#This Row],[SERVIÇO]]="ACESSÓRIOS",RANDBETWEEN(10,200),RANDBETWEEN(500,1000))))</f>
        <v>145</v>
      </c>
      <c r="F33" s="3">
        <f ca="1">Tabela1[[#This Row],[QTD]]*Tabela1[[#This Row],[VALOR MÉDIO]]</f>
        <v>28710</v>
      </c>
      <c r="G33" s="2">
        <f t="shared" ca="1" si="0"/>
        <v>2</v>
      </c>
    </row>
    <row r="34" spans="1:7">
      <c r="A34" s="2" t="s">
        <v>12</v>
      </c>
      <c r="B34" s="2">
        <v>2020</v>
      </c>
      <c r="C34" s="2" t="s">
        <v>18</v>
      </c>
      <c r="D34" s="2">
        <f ca="1">IF(Tabela1[[#This Row],[SERVIÇO]]="CUSTOMIZAÇÃO",RANDBETWEEN(5,150),IF(Tabela1[[#This Row],[SERVIÇO]]="REPARO",RANDBETWEEN(20,80),IF(Tabela1[[#This Row],[SERVIÇO]]="ACESSÓRIOS",RANDBETWEEN(100,2000),RANDBETWEEN(50,300))))</f>
        <v>1168</v>
      </c>
      <c r="E34" s="3">
        <f ca="1">IF(Tabela1[[#This Row],[SERVIÇO]]="CUSTOMIZAÇÃO",RANDBETWEEN(1000,3000),IF(Tabela1[[#This Row],[SERVIÇO]]="REPARO",RANDBETWEEN(200,2000),IF(Tabela1[[#This Row],[SERVIÇO]]="ACESSÓRIOS",RANDBETWEEN(10,200),RANDBETWEEN(500,1000))))</f>
        <v>113</v>
      </c>
      <c r="F34" s="3">
        <f ca="1">Tabela1[[#This Row],[QTD]]*Tabela1[[#This Row],[VALOR MÉDIO]]</f>
        <v>131984</v>
      </c>
      <c r="G34" s="2">
        <f t="shared" ref="G34:G65" ca="1" si="1">RANDBETWEEN(1,5)</f>
        <v>1</v>
      </c>
    </row>
    <row r="35" spans="1:7">
      <c r="A35" s="2" t="s">
        <v>13</v>
      </c>
      <c r="B35" s="2">
        <v>2020</v>
      </c>
      <c r="C35" s="2" t="s">
        <v>18</v>
      </c>
      <c r="D35" s="2">
        <f ca="1">IF(Tabela1[[#This Row],[SERVIÇO]]="CUSTOMIZAÇÃO",RANDBETWEEN(5,150),IF(Tabela1[[#This Row],[SERVIÇO]]="REPARO",RANDBETWEEN(20,80),IF(Tabela1[[#This Row],[SERVIÇO]]="ACESSÓRIOS",RANDBETWEEN(100,2000),RANDBETWEEN(50,300))))</f>
        <v>612</v>
      </c>
      <c r="E35" s="3">
        <f ca="1">IF(Tabela1[[#This Row],[SERVIÇO]]="CUSTOMIZAÇÃO",RANDBETWEEN(1000,3000),IF(Tabela1[[#This Row],[SERVIÇO]]="REPARO",RANDBETWEEN(200,2000),IF(Tabela1[[#This Row],[SERVIÇO]]="ACESSÓRIOS",RANDBETWEEN(10,200),RANDBETWEEN(500,1000))))</f>
        <v>61</v>
      </c>
      <c r="F35" s="3">
        <f ca="1">Tabela1[[#This Row],[QTD]]*Tabela1[[#This Row],[VALOR MÉDIO]]</f>
        <v>37332</v>
      </c>
      <c r="G35" s="2">
        <f t="shared" ca="1" si="1"/>
        <v>2</v>
      </c>
    </row>
    <row r="36" spans="1:7">
      <c r="A36" s="2" t="s">
        <v>7</v>
      </c>
      <c r="B36" s="2">
        <v>2020</v>
      </c>
      <c r="C36" s="2" t="s">
        <v>18</v>
      </c>
      <c r="D36" s="2">
        <f ca="1">IF(Tabela1[[#This Row],[SERVIÇO]]="CUSTOMIZAÇÃO",RANDBETWEEN(5,150),IF(Tabela1[[#This Row],[SERVIÇO]]="REPARO",RANDBETWEEN(20,80),IF(Tabela1[[#This Row],[SERVIÇO]]="ACESSÓRIOS",RANDBETWEEN(100,2000),RANDBETWEEN(50,300))))</f>
        <v>440</v>
      </c>
      <c r="E36" s="3">
        <f ca="1">IF(Tabela1[[#This Row],[SERVIÇO]]="CUSTOMIZAÇÃO",RANDBETWEEN(1000,3000),IF(Tabela1[[#This Row],[SERVIÇO]]="REPARO",RANDBETWEEN(200,2000),IF(Tabela1[[#This Row],[SERVIÇO]]="ACESSÓRIOS",RANDBETWEEN(10,200),RANDBETWEEN(500,1000))))</f>
        <v>61</v>
      </c>
      <c r="F36" s="3">
        <f ca="1">Tabela1[[#This Row],[QTD]]*Tabela1[[#This Row],[VALOR MÉDIO]]</f>
        <v>26840</v>
      </c>
      <c r="G36" s="2">
        <f t="shared" ca="1" si="1"/>
        <v>3</v>
      </c>
    </row>
    <row r="37" spans="1:7">
      <c r="A37" s="2" t="s">
        <v>8</v>
      </c>
      <c r="B37" s="2">
        <v>2020</v>
      </c>
      <c r="C37" s="2" t="s">
        <v>18</v>
      </c>
      <c r="D37" s="2">
        <f ca="1">IF(Tabela1[[#This Row],[SERVIÇO]]="CUSTOMIZAÇÃO",RANDBETWEEN(5,150),IF(Tabela1[[#This Row],[SERVIÇO]]="REPARO",RANDBETWEEN(20,80),IF(Tabela1[[#This Row],[SERVIÇO]]="ACESSÓRIOS",RANDBETWEEN(100,2000),RANDBETWEEN(50,300))))</f>
        <v>177</v>
      </c>
      <c r="E37" s="3">
        <f ca="1">IF(Tabela1[[#This Row],[SERVIÇO]]="CUSTOMIZAÇÃO",RANDBETWEEN(1000,3000),IF(Tabela1[[#This Row],[SERVIÇO]]="REPARO",RANDBETWEEN(200,2000),IF(Tabela1[[#This Row],[SERVIÇO]]="ACESSÓRIOS",RANDBETWEEN(10,200),RANDBETWEEN(500,1000))))</f>
        <v>185</v>
      </c>
      <c r="F37" s="3">
        <f ca="1">Tabela1[[#This Row],[QTD]]*Tabela1[[#This Row],[VALOR MÉDIO]]</f>
        <v>32745</v>
      </c>
      <c r="G37" s="2">
        <f t="shared" ca="1" si="1"/>
        <v>4</v>
      </c>
    </row>
    <row r="38" spans="1:7">
      <c r="A38" s="2" t="s">
        <v>2</v>
      </c>
      <c r="B38" s="2">
        <v>2020</v>
      </c>
      <c r="C38" s="2" t="s">
        <v>19</v>
      </c>
      <c r="D38" s="2">
        <f ca="1">IF(Tabela1[[#This Row],[SERVIÇO]]="CUSTOMIZAÇÃO",RANDBETWEEN(5,150),IF(Tabela1[[#This Row],[SERVIÇO]]="REPARO",RANDBETWEEN(20,80),IF(Tabela1[[#This Row],[SERVIÇO]]="ACESSÓRIOS",RANDBETWEEN(100,2000),RANDBETWEEN(50,300))))</f>
        <v>114</v>
      </c>
      <c r="E38" s="3">
        <f ca="1">IF(Tabela1[[#This Row],[SERVIÇO]]="CUSTOMIZAÇÃO",RANDBETWEEN(1000,3000),IF(Tabela1[[#This Row],[SERVIÇO]]="REPARO",RANDBETWEEN(200,2000),IF(Tabela1[[#This Row],[SERVIÇO]]="ACESSÓRIOS",RANDBETWEEN(10,200),RANDBETWEEN(500,1000))))</f>
        <v>612</v>
      </c>
      <c r="F38" s="3">
        <f ca="1">Tabela1[[#This Row],[QTD]]*Tabela1[[#This Row],[VALOR MÉDIO]]</f>
        <v>69768</v>
      </c>
      <c r="G38" s="2">
        <f t="shared" ca="1" si="1"/>
        <v>5</v>
      </c>
    </row>
    <row r="39" spans="1:7">
      <c r="A39" s="2" t="s">
        <v>3</v>
      </c>
      <c r="B39" s="2">
        <v>2020</v>
      </c>
      <c r="C39" s="2" t="s">
        <v>19</v>
      </c>
      <c r="D39" s="2">
        <f ca="1">IF(Tabela1[[#This Row],[SERVIÇO]]="CUSTOMIZAÇÃO",RANDBETWEEN(5,150),IF(Tabela1[[#This Row],[SERVIÇO]]="REPARO",RANDBETWEEN(20,80),IF(Tabela1[[#This Row],[SERVIÇO]]="ACESSÓRIOS",RANDBETWEEN(100,2000),RANDBETWEEN(50,300))))</f>
        <v>173</v>
      </c>
      <c r="E39" s="3">
        <f ca="1">IF(Tabela1[[#This Row],[SERVIÇO]]="CUSTOMIZAÇÃO",RANDBETWEEN(1000,3000),IF(Tabela1[[#This Row],[SERVIÇO]]="REPARO",RANDBETWEEN(200,2000),IF(Tabela1[[#This Row],[SERVIÇO]]="ACESSÓRIOS",RANDBETWEEN(10,200),RANDBETWEEN(500,1000))))</f>
        <v>686</v>
      </c>
      <c r="F39" s="3">
        <f ca="1">Tabela1[[#This Row],[QTD]]*Tabela1[[#This Row],[VALOR MÉDIO]]</f>
        <v>118678</v>
      </c>
      <c r="G39" s="2">
        <f t="shared" ca="1" si="1"/>
        <v>4</v>
      </c>
    </row>
    <row r="40" spans="1:7">
      <c r="A40" s="2" t="s">
        <v>4</v>
      </c>
      <c r="B40" s="2">
        <v>2020</v>
      </c>
      <c r="C40" s="2" t="s">
        <v>19</v>
      </c>
      <c r="D40" s="2">
        <f ca="1">IF(Tabela1[[#This Row],[SERVIÇO]]="CUSTOMIZAÇÃO",RANDBETWEEN(5,150),IF(Tabela1[[#This Row],[SERVIÇO]]="REPARO",RANDBETWEEN(20,80),IF(Tabela1[[#This Row],[SERVIÇO]]="ACESSÓRIOS",RANDBETWEEN(100,2000),RANDBETWEEN(50,300))))</f>
        <v>142</v>
      </c>
      <c r="E40" s="3">
        <f ca="1">IF(Tabela1[[#This Row],[SERVIÇO]]="CUSTOMIZAÇÃO",RANDBETWEEN(1000,3000),IF(Tabela1[[#This Row],[SERVIÇO]]="REPARO",RANDBETWEEN(200,2000),IF(Tabela1[[#This Row],[SERVIÇO]]="ACESSÓRIOS",RANDBETWEEN(10,200),RANDBETWEEN(500,1000))))</f>
        <v>803</v>
      </c>
      <c r="F40" s="3">
        <f ca="1">Tabela1[[#This Row],[QTD]]*Tabela1[[#This Row],[VALOR MÉDIO]]</f>
        <v>114026</v>
      </c>
      <c r="G40" s="2">
        <f t="shared" ca="1" si="1"/>
        <v>4</v>
      </c>
    </row>
    <row r="41" spans="1:7">
      <c r="A41" s="2" t="s">
        <v>5</v>
      </c>
      <c r="B41" s="2">
        <v>2020</v>
      </c>
      <c r="C41" s="2" t="s">
        <v>19</v>
      </c>
      <c r="D41" s="2">
        <f ca="1">IF(Tabela1[[#This Row],[SERVIÇO]]="CUSTOMIZAÇÃO",RANDBETWEEN(5,150),IF(Tabela1[[#This Row],[SERVIÇO]]="REPARO",RANDBETWEEN(20,80),IF(Tabela1[[#This Row],[SERVIÇO]]="ACESSÓRIOS",RANDBETWEEN(100,2000),RANDBETWEEN(50,300))))</f>
        <v>102</v>
      </c>
      <c r="E41" s="3">
        <f ca="1">IF(Tabela1[[#This Row],[SERVIÇO]]="CUSTOMIZAÇÃO",RANDBETWEEN(1000,3000),IF(Tabela1[[#This Row],[SERVIÇO]]="REPARO",RANDBETWEEN(200,2000),IF(Tabela1[[#This Row],[SERVIÇO]]="ACESSÓRIOS",RANDBETWEEN(10,200),RANDBETWEEN(500,1000))))</f>
        <v>521</v>
      </c>
      <c r="F41" s="3">
        <f ca="1">Tabela1[[#This Row],[QTD]]*Tabela1[[#This Row],[VALOR MÉDIO]]</f>
        <v>53142</v>
      </c>
      <c r="G41" s="2">
        <f t="shared" ca="1" si="1"/>
        <v>3</v>
      </c>
    </row>
    <row r="42" spans="1:7">
      <c r="A42" s="2" t="s">
        <v>6</v>
      </c>
      <c r="B42" s="2">
        <v>2020</v>
      </c>
      <c r="C42" s="2" t="s">
        <v>19</v>
      </c>
      <c r="D42" s="2">
        <f ca="1">IF(Tabela1[[#This Row],[SERVIÇO]]="CUSTOMIZAÇÃO",RANDBETWEEN(5,150),IF(Tabela1[[#This Row],[SERVIÇO]]="REPARO",RANDBETWEEN(20,80),IF(Tabela1[[#This Row],[SERVIÇO]]="ACESSÓRIOS",RANDBETWEEN(100,2000),RANDBETWEEN(50,300))))</f>
        <v>124</v>
      </c>
      <c r="E42" s="3">
        <f ca="1">IF(Tabela1[[#This Row],[SERVIÇO]]="CUSTOMIZAÇÃO",RANDBETWEEN(1000,3000),IF(Tabela1[[#This Row],[SERVIÇO]]="REPARO",RANDBETWEEN(200,2000),IF(Tabela1[[#This Row],[SERVIÇO]]="ACESSÓRIOS",RANDBETWEEN(10,200),RANDBETWEEN(500,1000))))</f>
        <v>792</v>
      </c>
      <c r="F42" s="3">
        <f ca="1">Tabela1[[#This Row],[QTD]]*Tabela1[[#This Row],[VALOR MÉDIO]]</f>
        <v>98208</v>
      </c>
      <c r="G42" s="2">
        <f t="shared" ca="1" si="1"/>
        <v>5</v>
      </c>
    </row>
    <row r="43" spans="1:7">
      <c r="A43" s="2" t="s">
        <v>9</v>
      </c>
      <c r="B43" s="2">
        <v>2020</v>
      </c>
      <c r="C43" s="2" t="s">
        <v>19</v>
      </c>
      <c r="D43" s="2">
        <f ca="1">IF(Tabela1[[#This Row],[SERVIÇO]]="CUSTOMIZAÇÃO",RANDBETWEEN(5,150),IF(Tabela1[[#This Row],[SERVIÇO]]="REPARO",RANDBETWEEN(20,80),IF(Tabela1[[#This Row],[SERVIÇO]]="ACESSÓRIOS",RANDBETWEEN(100,2000),RANDBETWEEN(50,300))))</f>
        <v>196</v>
      </c>
      <c r="E43" s="3">
        <f ca="1">IF(Tabela1[[#This Row],[SERVIÇO]]="CUSTOMIZAÇÃO",RANDBETWEEN(1000,3000),IF(Tabela1[[#This Row],[SERVIÇO]]="REPARO",RANDBETWEEN(200,2000),IF(Tabela1[[#This Row],[SERVIÇO]]="ACESSÓRIOS",RANDBETWEEN(10,200),RANDBETWEEN(500,1000))))</f>
        <v>913</v>
      </c>
      <c r="F43" s="3">
        <f ca="1">Tabela1[[#This Row],[QTD]]*Tabela1[[#This Row],[VALOR MÉDIO]]</f>
        <v>178948</v>
      </c>
      <c r="G43" s="2">
        <f t="shared" ca="1" si="1"/>
        <v>4</v>
      </c>
    </row>
    <row r="44" spans="1:7">
      <c r="A44" s="2" t="s">
        <v>10</v>
      </c>
      <c r="B44" s="2">
        <v>2020</v>
      </c>
      <c r="C44" s="2" t="s">
        <v>19</v>
      </c>
      <c r="D44" s="2">
        <f ca="1">IF(Tabela1[[#This Row],[SERVIÇO]]="CUSTOMIZAÇÃO",RANDBETWEEN(5,150),IF(Tabela1[[#This Row],[SERVIÇO]]="REPARO",RANDBETWEEN(20,80),IF(Tabela1[[#This Row],[SERVIÇO]]="ACESSÓRIOS",RANDBETWEEN(100,2000),RANDBETWEEN(50,300))))</f>
        <v>198</v>
      </c>
      <c r="E44" s="3">
        <f ca="1">IF(Tabela1[[#This Row],[SERVIÇO]]="CUSTOMIZAÇÃO",RANDBETWEEN(1000,3000),IF(Tabela1[[#This Row],[SERVIÇO]]="REPARO",RANDBETWEEN(200,2000),IF(Tabela1[[#This Row],[SERVIÇO]]="ACESSÓRIOS",RANDBETWEEN(10,200),RANDBETWEEN(500,1000))))</f>
        <v>568</v>
      </c>
      <c r="F44" s="3">
        <f ca="1">Tabela1[[#This Row],[QTD]]*Tabela1[[#This Row],[VALOR MÉDIO]]</f>
        <v>112464</v>
      </c>
      <c r="G44" s="2">
        <f t="shared" ca="1" si="1"/>
        <v>3</v>
      </c>
    </row>
    <row r="45" spans="1:7">
      <c r="A45" s="2" t="s">
        <v>11</v>
      </c>
      <c r="B45" s="2">
        <v>2020</v>
      </c>
      <c r="C45" s="2" t="s">
        <v>19</v>
      </c>
      <c r="D45" s="2">
        <f ca="1">IF(Tabela1[[#This Row],[SERVIÇO]]="CUSTOMIZAÇÃO",RANDBETWEEN(5,150),IF(Tabela1[[#This Row],[SERVIÇO]]="REPARO",RANDBETWEEN(20,80),IF(Tabela1[[#This Row],[SERVIÇO]]="ACESSÓRIOS",RANDBETWEEN(100,2000),RANDBETWEEN(50,300))))</f>
        <v>218</v>
      </c>
      <c r="E45" s="3">
        <f ca="1">IF(Tabela1[[#This Row],[SERVIÇO]]="CUSTOMIZAÇÃO",RANDBETWEEN(1000,3000),IF(Tabela1[[#This Row],[SERVIÇO]]="REPARO",RANDBETWEEN(200,2000),IF(Tabela1[[#This Row],[SERVIÇO]]="ACESSÓRIOS",RANDBETWEEN(10,200),RANDBETWEEN(500,1000))))</f>
        <v>833</v>
      </c>
      <c r="F45" s="3">
        <f ca="1">Tabela1[[#This Row],[QTD]]*Tabela1[[#This Row],[VALOR MÉDIO]]</f>
        <v>181594</v>
      </c>
      <c r="G45" s="2">
        <f t="shared" ca="1" si="1"/>
        <v>2</v>
      </c>
    </row>
    <row r="46" spans="1:7">
      <c r="A46" s="2" t="s">
        <v>12</v>
      </c>
      <c r="B46" s="2">
        <v>2020</v>
      </c>
      <c r="C46" s="2" t="s">
        <v>19</v>
      </c>
      <c r="D46" s="2">
        <f ca="1">IF(Tabela1[[#This Row],[SERVIÇO]]="CUSTOMIZAÇÃO",RANDBETWEEN(5,150),IF(Tabela1[[#This Row],[SERVIÇO]]="REPARO",RANDBETWEEN(20,80),IF(Tabela1[[#This Row],[SERVIÇO]]="ACESSÓRIOS",RANDBETWEEN(100,2000),RANDBETWEEN(50,300))))</f>
        <v>74</v>
      </c>
      <c r="E46" s="3">
        <f ca="1">IF(Tabela1[[#This Row],[SERVIÇO]]="CUSTOMIZAÇÃO",RANDBETWEEN(1000,3000),IF(Tabela1[[#This Row],[SERVIÇO]]="REPARO",RANDBETWEEN(200,2000),IF(Tabela1[[#This Row],[SERVIÇO]]="ACESSÓRIOS",RANDBETWEEN(10,200),RANDBETWEEN(500,1000))))</f>
        <v>874</v>
      </c>
      <c r="F46" s="3">
        <f ca="1">Tabela1[[#This Row],[QTD]]*Tabela1[[#This Row],[VALOR MÉDIO]]</f>
        <v>64676</v>
      </c>
      <c r="G46" s="2">
        <f t="shared" ca="1" si="1"/>
        <v>2</v>
      </c>
    </row>
    <row r="47" spans="1:7">
      <c r="A47" s="2" t="s">
        <v>13</v>
      </c>
      <c r="B47" s="2">
        <v>2020</v>
      </c>
      <c r="C47" s="2" t="s">
        <v>19</v>
      </c>
      <c r="D47" s="2">
        <f ca="1">IF(Tabela1[[#This Row],[SERVIÇO]]="CUSTOMIZAÇÃO",RANDBETWEEN(5,150),IF(Tabela1[[#This Row],[SERVIÇO]]="REPARO",RANDBETWEEN(20,80),IF(Tabela1[[#This Row],[SERVIÇO]]="ACESSÓRIOS",RANDBETWEEN(100,2000),RANDBETWEEN(50,300))))</f>
        <v>175</v>
      </c>
      <c r="E47" s="3">
        <f ca="1">IF(Tabela1[[#This Row],[SERVIÇO]]="CUSTOMIZAÇÃO",RANDBETWEEN(1000,3000),IF(Tabela1[[#This Row],[SERVIÇO]]="REPARO",RANDBETWEEN(200,2000),IF(Tabela1[[#This Row],[SERVIÇO]]="ACESSÓRIOS",RANDBETWEEN(10,200),RANDBETWEEN(500,1000))))</f>
        <v>818</v>
      </c>
      <c r="F47" s="3">
        <f ca="1">Tabela1[[#This Row],[QTD]]*Tabela1[[#This Row],[VALOR MÉDIO]]</f>
        <v>143150</v>
      </c>
      <c r="G47" s="2">
        <f t="shared" ca="1" si="1"/>
        <v>5</v>
      </c>
    </row>
    <row r="48" spans="1:7">
      <c r="A48" s="2" t="s">
        <v>7</v>
      </c>
      <c r="B48" s="2">
        <v>2020</v>
      </c>
      <c r="C48" s="2" t="s">
        <v>19</v>
      </c>
      <c r="D48" s="2">
        <f ca="1">IF(Tabela1[[#This Row],[SERVIÇO]]="CUSTOMIZAÇÃO",RANDBETWEEN(5,150),IF(Tabela1[[#This Row],[SERVIÇO]]="REPARO",RANDBETWEEN(20,80),IF(Tabela1[[#This Row],[SERVIÇO]]="ACESSÓRIOS",RANDBETWEEN(100,2000),RANDBETWEEN(50,300))))</f>
        <v>252</v>
      </c>
      <c r="E48" s="3">
        <f ca="1">IF(Tabela1[[#This Row],[SERVIÇO]]="CUSTOMIZAÇÃO",RANDBETWEEN(1000,3000),IF(Tabela1[[#This Row],[SERVIÇO]]="REPARO",RANDBETWEEN(200,2000),IF(Tabela1[[#This Row],[SERVIÇO]]="ACESSÓRIOS",RANDBETWEEN(10,200),RANDBETWEEN(500,1000))))</f>
        <v>574</v>
      </c>
      <c r="F48" s="3">
        <f ca="1">Tabela1[[#This Row],[QTD]]*Tabela1[[#This Row],[VALOR MÉDIO]]</f>
        <v>144648</v>
      </c>
      <c r="G48" s="2">
        <f t="shared" ca="1" si="1"/>
        <v>3</v>
      </c>
    </row>
    <row r="49" spans="1:7">
      <c r="A49" s="2" t="s">
        <v>8</v>
      </c>
      <c r="B49" s="2">
        <v>2020</v>
      </c>
      <c r="C49" s="2" t="s">
        <v>19</v>
      </c>
      <c r="D49" s="2">
        <f ca="1">IF(Tabela1[[#This Row],[SERVIÇO]]="CUSTOMIZAÇÃO",RANDBETWEEN(5,150),IF(Tabela1[[#This Row],[SERVIÇO]]="REPARO",RANDBETWEEN(20,80),IF(Tabela1[[#This Row],[SERVIÇO]]="ACESSÓRIOS",RANDBETWEEN(100,2000),RANDBETWEEN(50,300))))</f>
        <v>190</v>
      </c>
      <c r="E49" s="3">
        <f ca="1">IF(Tabela1[[#This Row],[SERVIÇO]]="CUSTOMIZAÇÃO",RANDBETWEEN(1000,3000),IF(Tabela1[[#This Row],[SERVIÇO]]="REPARO",RANDBETWEEN(200,2000),IF(Tabela1[[#This Row],[SERVIÇO]]="ACESSÓRIOS",RANDBETWEEN(10,200),RANDBETWEEN(500,1000))))</f>
        <v>920</v>
      </c>
      <c r="F49" s="3">
        <f ca="1">Tabela1[[#This Row],[QTD]]*Tabela1[[#This Row],[VALOR MÉDIO]]</f>
        <v>174800</v>
      </c>
      <c r="G49" s="2">
        <f t="shared" ca="1" si="1"/>
        <v>1</v>
      </c>
    </row>
    <row r="50" spans="1:7">
      <c r="A50" s="2" t="s">
        <v>2</v>
      </c>
      <c r="B50" s="2">
        <v>2019</v>
      </c>
      <c r="C50" s="2" t="s">
        <v>16</v>
      </c>
      <c r="D50" s="4">
        <f ca="1">IF(Tabela1[[#This Row],[SERVIÇO]]="CUSTOMIZAÇÃO",RANDBETWEEN(5,150),IF(Tabela1[[#This Row],[SERVIÇO]]="REPARO",RANDBETWEEN(20,80),IF(Tabela1[[#This Row],[SERVIÇO]]="ACESSÓRIOS",RANDBETWEEN(100,2000),RANDBETWEEN(50,300))))</f>
        <v>73</v>
      </c>
      <c r="E50" s="3">
        <f ca="1">IF(Tabela1[[#This Row],[SERVIÇO]]="CUSTOMIZAÇÃO",RANDBETWEEN(1000,3000),IF(Tabela1[[#This Row],[SERVIÇO]]="REPARO",RANDBETWEEN(200,2000),IF(Tabela1[[#This Row],[SERVIÇO]]="ACESSÓRIOS",RANDBETWEEN(10,200),RANDBETWEEN(500,1000))))</f>
        <v>2387</v>
      </c>
      <c r="F50" s="3">
        <f ca="1">Tabela1[[#This Row],[QTD]]*Tabela1[[#This Row],[VALOR MÉDIO]]</f>
        <v>174251</v>
      </c>
      <c r="G50" s="2">
        <f t="shared" ca="1" si="1"/>
        <v>5</v>
      </c>
    </row>
    <row r="51" spans="1:7">
      <c r="A51" s="2" t="s">
        <v>3</v>
      </c>
      <c r="B51" s="2">
        <v>2019</v>
      </c>
      <c r="C51" s="2" t="s">
        <v>16</v>
      </c>
      <c r="D51" s="4">
        <f ca="1">IF(Tabela1[[#This Row],[SERVIÇO]]="CUSTOMIZAÇÃO",RANDBETWEEN(5,150),IF(Tabela1[[#This Row],[SERVIÇO]]="REPARO",RANDBETWEEN(20,80),IF(Tabela1[[#This Row],[SERVIÇO]]="ACESSÓRIOS",RANDBETWEEN(100,2000),RANDBETWEEN(50,300))))</f>
        <v>140</v>
      </c>
      <c r="E51" s="3">
        <f ca="1">IF(Tabela1[[#This Row],[SERVIÇO]]="CUSTOMIZAÇÃO",RANDBETWEEN(1000,3000),IF(Tabela1[[#This Row],[SERVIÇO]]="REPARO",RANDBETWEEN(200,2000),IF(Tabela1[[#This Row],[SERVIÇO]]="ACESSÓRIOS",RANDBETWEEN(10,200),RANDBETWEEN(500,1000))))</f>
        <v>1702</v>
      </c>
      <c r="F51" s="3">
        <f ca="1">Tabela1[[#This Row],[QTD]]*Tabela1[[#This Row],[VALOR MÉDIO]]</f>
        <v>238280</v>
      </c>
      <c r="G51" s="2">
        <f t="shared" ca="1" si="1"/>
        <v>2</v>
      </c>
    </row>
    <row r="52" spans="1:7">
      <c r="A52" s="2" t="s">
        <v>4</v>
      </c>
      <c r="B52" s="2">
        <v>2019</v>
      </c>
      <c r="C52" s="2" t="s">
        <v>16</v>
      </c>
      <c r="D52" s="4">
        <f ca="1">IF(Tabela1[[#This Row],[SERVIÇO]]="CUSTOMIZAÇÃO",RANDBETWEEN(5,150),IF(Tabela1[[#This Row],[SERVIÇO]]="REPARO",RANDBETWEEN(20,80),IF(Tabela1[[#This Row],[SERVIÇO]]="ACESSÓRIOS",RANDBETWEEN(100,2000),RANDBETWEEN(50,300))))</f>
        <v>26</v>
      </c>
      <c r="E52" s="3">
        <f ca="1">IF(Tabela1[[#This Row],[SERVIÇO]]="CUSTOMIZAÇÃO",RANDBETWEEN(1000,3000),IF(Tabela1[[#This Row],[SERVIÇO]]="REPARO",RANDBETWEEN(200,2000),IF(Tabela1[[#This Row],[SERVIÇO]]="ACESSÓRIOS",RANDBETWEEN(10,200),RANDBETWEEN(500,1000))))</f>
        <v>2406</v>
      </c>
      <c r="F52" s="3">
        <f ca="1">Tabela1[[#This Row],[QTD]]*Tabela1[[#This Row],[VALOR MÉDIO]]</f>
        <v>62556</v>
      </c>
      <c r="G52" s="2">
        <f t="shared" ca="1" si="1"/>
        <v>1</v>
      </c>
    </row>
    <row r="53" spans="1:7">
      <c r="A53" s="2" t="s">
        <v>5</v>
      </c>
      <c r="B53" s="2">
        <v>2019</v>
      </c>
      <c r="C53" s="2" t="s">
        <v>16</v>
      </c>
      <c r="D53" s="4">
        <f ca="1">IF(Tabela1[[#This Row],[SERVIÇO]]="CUSTOMIZAÇÃO",RANDBETWEEN(5,150),IF(Tabela1[[#This Row],[SERVIÇO]]="REPARO",RANDBETWEEN(20,80),IF(Tabela1[[#This Row],[SERVIÇO]]="ACESSÓRIOS",RANDBETWEEN(100,2000),RANDBETWEEN(50,300))))</f>
        <v>94</v>
      </c>
      <c r="E53" s="3">
        <f ca="1">IF(Tabela1[[#This Row],[SERVIÇO]]="CUSTOMIZAÇÃO",RANDBETWEEN(1000,3000),IF(Tabela1[[#This Row],[SERVIÇO]]="REPARO",RANDBETWEEN(200,2000),IF(Tabela1[[#This Row],[SERVIÇO]]="ACESSÓRIOS",RANDBETWEEN(10,200),RANDBETWEEN(500,1000))))</f>
        <v>1319</v>
      </c>
      <c r="F53" s="3">
        <f ca="1">Tabela1[[#This Row],[QTD]]*Tabela1[[#This Row],[VALOR MÉDIO]]</f>
        <v>123986</v>
      </c>
      <c r="G53" s="2">
        <f t="shared" ca="1" si="1"/>
        <v>2</v>
      </c>
    </row>
    <row r="54" spans="1:7">
      <c r="A54" s="2" t="s">
        <v>6</v>
      </c>
      <c r="B54" s="2">
        <v>2019</v>
      </c>
      <c r="C54" s="2" t="s">
        <v>16</v>
      </c>
      <c r="D54" s="4">
        <f ca="1">IF(Tabela1[[#This Row],[SERVIÇO]]="CUSTOMIZAÇÃO",RANDBETWEEN(5,150),IF(Tabela1[[#This Row],[SERVIÇO]]="REPARO",RANDBETWEEN(20,80),IF(Tabela1[[#This Row],[SERVIÇO]]="ACESSÓRIOS",RANDBETWEEN(100,2000),RANDBETWEEN(50,300))))</f>
        <v>13</v>
      </c>
      <c r="E54" s="3">
        <f ca="1">IF(Tabela1[[#This Row],[SERVIÇO]]="CUSTOMIZAÇÃO",RANDBETWEEN(1000,3000),IF(Tabela1[[#This Row],[SERVIÇO]]="REPARO",RANDBETWEEN(200,2000),IF(Tabela1[[#This Row],[SERVIÇO]]="ACESSÓRIOS",RANDBETWEEN(10,200),RANDBETWEEN(500,1000))))</f>
        <v>2327</v>
      </c>
      <c r="F54" s="3">
        <f ca="1">Tabela1[[#This Row],[QTD]]*Tabela1[[#This Row],[VALOR MÉDIO]]</f>
        <v>30251</v>
      </c>
      <c r="G54" s="2">
        <f t="shared" ca="1" si="1"/>
        <v>1</v>
      </c>
    </row>
    <row r="55" spans="1:7">
      <c r="A55" s="2" t="s">
        <v>9</v>
      </c>
      <c r="B55" s="2">
        <v>2019</v>
      </c>
      <c r="C55" s="2" t="s">
        <v>16</v>
      </c>
      <c r="D55" s="4">
        <f ca="1">IF(Tabela1[[#This Row],[SERVIÇO]]="CUSTOMIZAÇÃO",RANDBETWEEN(5,150),IF(Tabela1[[#This Row],[SERVIÇO]]="REPARO",RANDBETWEEN(20,80),IF(Tabela1[[#This Row],[SERVIÇO]]="ACESSÓRIOS",RANDBETWEEN(100,2000),RANDBETWEEN(50,300))))</f>
        <v>56</v>
      </c>
      <c r="E55" s="3">
        <f ca="1">IF(Tabela1[[#This Row],[SERVIÇO]]="CUSTOMIZAÇÃO",RANDBETWEEN(1000,3000),IF(Tabela1[[#This Row],[SERVIÇO]]="REPARO",RANDBETWEEN(200,2000),IF(Tabela1[[#This Row],[SERVIÇO]]="ACESSÓRIOS",RANDBETWEEN(10,200),RANDBETWEEN(500,1000))))</f>
        <v>2273</v>
      </c>
      <c r="F55" s="3">
        <f ca="1">Tabela1[[#This Row],[QTD]]*Tabela1[[#This Row],[VALOR MÉDIO]]</f>
        <v>127288</v>
      </c>
      <c r="G55" s="2">
        <f t="shared" ca="1" si="1"/>
        <v>1</v>
      </c>
    </row>
    <row r="56" spans="1:7">
      <c r="A56" s="2" t="s">
        <v>10</v>
      </c>
      <c r="B56" s="2">
        <v>2019</v>
      </c>
      <c r="C56" s="2" t="s">
        <v>16</v>
      </c>
      <c r="D56" s="4">
        <f ca="1">IF(Tabela1[[#This Row],[SERVIÇO]]="CUSTOMIZAÇÃO",RANDBETWEEN(5,150),IF(Tabela1[[#This Row],[SERVIÇO]]="REPARO",RANDBETWEEN(20,80),IF(Tabela1[[#This Row],[SERVIÇO]]="ACESSÓRIOS",RANDBETWEEN(100,2000),RANDBETWEEN(50,300))))</f>
        <v>142</v>
      </c>
      <c r="E56" s="3">
        <f ca="1">IF(Tabela1[[#This Row],[SERVIÇO]]="CUSTOMIZAÇÃO",RANDBETWEEN(1000,3000),IF(Tabela1[[#This Row],[SERVIÇO]]="REPARO",RANDBETWEEN(200,2000),IF(Tabela1[[#This Row],[SERVIÇO]]="ACESSÓRIOS",RANDBETWEEN(10,200),RANDBETWEEN(500,1000))))</f>
        <v>2590</v>
      </c>
      <c r="F56" s="3">
        <f ca="1">Tabela1[[#This Row],[QTD]]*Tabela1[[#This Row],[VALOR MÉDIO]]</f>
        <v>367780</v>
      </c>
      <c r="G56" s="2">
        <f t="shared" ca="1" si="1"/>
        <v>2</v>
      </c>
    </row>
    <row r="57" spans="1:7">
      <c r="A57" s="2" t="s">
        <v>11</v>
      </c>
      <c r="B57" s="2">
        <v>2019</v>
      </c>
      <c r="C57" s="2" t="s">
        <v>16</v>
      </c>
      <c r="D57" s="4">
        <f ca="1">IF(Tabela1[[#This Row],[SERVIÇO]]="CUSTOMIZAÇÃO",RANDBETWEEN(5,150),IF(Tabela1[[#This Row],[SERVIÇO]]="REPARO",RANDBETWEEN(20,80),IF(Tabela1[[#This Row],[SERVIÇO]]="ACESSÓRIOS",RANDBETWEEN(100,2000),RANDBETWEEN(50,300))))</f>
        <v>85</v>
      </c>
      <c r="E57" s="3">
        <f ca="1">IF(Tabela1[[#This Row],[SERVIÇO]]="CUSTOMIZAÇÃO",RANDBETWEEN(1000,3000),IF(Tabela1[[#This Row],[SERVIÇO]]="REPARO",RANDBETWEEN(200,2000),IF(Tabela1[[#This Row],[SERVIÇO]]="ACESSÓRIOS",RANDBETWEEN(10,200),RANDBETWEEN(500,1000))))</f>
        <v>1743</v>
      </c>
      <c r="F57" s="3">
        <f ca="1">Tabela1[[#This Row],[QTD]]*Tabela1[[#This Row],[VALOR MÉDIO]]</f>
        <v>148155</v>
      </c>
      <c r="G57" s="2">
        <f t="shared" ca="1" si="1"/>
        <v>5</v>
      </c>
    </row>
    <row r="58" spans="1:7">
      <c r="A58" s="2" t="s">
        <v>12</v>
      </c>
      <c r="B58" s="2">
        <v>2019</v>
      </c>
      <c r="C58" s="2" t="s">
        <v>16</v>
      </c>
      <c r="D58" s="4">
        <f ca="1">IF(Tabela1[[#This Row],[SERVIÇO]]="CUSTOMIZAÇÃO",RANDBETWEEN(5,150),IF(Tabela1[[#This Row],[SERVIÇO]]="REPARO",RANDBETWEEN(20,80),IF(Tabela1[[#This Row],[SERVIÇO]]="ACESSÓRIOS",RANDBETWEEN(100,2000),RANDBETWEEN(50,300))))</f>
        <v>45</v>
      </c>
      <c r="E58" s="3">
        <f ca="1">IF(Tabela1[[#This Row],[SERVIÇO]]="CUSTOMIZAÇÃO",RANDBETWEEN(1000,3000),IF(Tabela1[[#This Row],[SERVIÇO]]="REPARO",RANDBETWEEN(200,2000),IF(Tabela1[[#This Row],[SERVIÇO]]="ACESSÓRIOS",RANDBETWEEN(10,200),RANDBETWEEN(500,1000))))</f>
        <v>1127</v>
      </c>
      <c r="F58" s="3">
        <f ca="1">Tabela1[[#This Row],[QTD]]*Tabela1[[#This Row],[VALOR MÉDIO]]</f>
        <v>50715</v>
      </c>
      <c r="G58" s="2">
        <f t="shared" ca="1" si="1"/>
        <v>3</v>
      </c>
    </row>
    <row r="59" spans="1:7">
      <c r="A59" s="2" t="s">
        <v>13</v>
      </c>
      <c r="B59" s="2">
        <v>2019</v>
      </c>
      <c r="C59" s="2" t="s">
        <v>16</v>
      </c>
      <c r="D59" s="4">
        <f ca="1">IF(Tabela1[[#This Row],[SERVIÇO]]="CUSTOMIZAÇÃO",RANDBETWEEN(5,150),IF(Tabela1[[#This Row],[SERVIÇO]]="REPARO",RANDBETWEEN(20,80),IF(Tabela1[[#This Row],[SERVIÇO]]="ACESSÓRIOS",RANDBETWEEN(100,2000),RANDBETWEEN(50,300))))</f>
        <v>108</v>
      </c>
      <c r="E59" s="3">
        <f ca="1">IF(Tabela1[[#This Row],[SERVIÇO]]="CUSTOMIZAÇÃO",RANDBETWEEN(1000,3000),IF(Tabela1[[#This Row],[SERVIÇO]]="REPARO",RANDBETWEEN(200,2000),IF(Tabela1[[#This Row],[SERVIÇO]]="ACESSÓRIOS",RANDBETWEEN(10,200),RANDBETWEEN(500,1000))))</f>
        <v>2681</v>
      </c>
      <c r="F59" s="3">
        <f ca="1">Tabela1[[#This Row],[QTD]]*Tabela1[[#This Row],[VALOR MÉDIO]]</f>
        <v>289548</v>
      </c>
      <c r="G59" s="2">
        <f t="shared" ca="1" si="1"/>
        <v>3</v>
      </c>
    </row>
    <row r="60" spans="1:7">
      <c r="A60" s="2" t="s">
        <v>7</v>
      </c>
      <c r="B60" s="2">
        <v>2019</v>
      </c>
      <c r="C60" s="2" t="s">
        <v>16</v>
      </c>
      <c r="D60" s="4">
        <f ca="1">IF(Tabela1[[#This Row],[SERVIÇO]]="CUSTOMIZAÇÃO",RANDBETWEEN(5,150),IF(Tabela1[[#This Row],[SERVIÇO]]="REPARO",RANDBETWEEN(20,80),IF(Tabela1[[#This Row],[SERVIÇO]]="ACESSÓRIOS",RANDBETWEEN(100,2000),RANDBETWEEN(50,300))))</f>
        <v>67</v>
      </c>
      <c r="E60" s="3">
        <f ca="1">IF(Tabela1[[#This Row],[SERVIÇO]]="CUSTOMIZAÇÃO",RANDBETWEEN(1000,3000),IF(Tabela1[[#This Row],[SERVIÇO]]="REPARO",RANDBETWEEN(200,2000),IF(Tabela1[[#This Row],[SERVIÇO]]="ACESSÓRIOS",RANDBETWEEN(10,200),RANDBETWEEN(500,1000))))</f>
        <v>2869</v>
      </c>
      <c r="F60" s="3">
        <f ca="1">Tabela1[[#This Row],[QTD]]*Tabela1[[#This Row],[VALOR MÉDIO]]</f>
        <v>192223</v>
      </c>
      <c r="G60" s="2">
        <f t="shared" ca="1" si="1"/>
        <v>1</v>
      </c>
    </row>
    <row r="61" spans="1:7">
      <c r="A61" s="2" t="s">
        <v>8</v>
      </c>
      <c r="B61" s="2">
        <v>2019</v>
      </c>
      <c r="C61" s="2" t="s">
        <v>16</v>
      </c>
      <c r="D61" s="4">
        <f ca="1">IF(Tabela1[[#This Row],[SERVIÇO]]="CUSTOMIZAÇÃO",RANDBETWEEN(5,150),IF(Tabela1[[#This Row],[SERVIÇO]]="REPARO",RANDBETWEEN(20,80),IF(Tabela1[[#This Row],[SERVIÇO]]="ACESSÓRIOS",RANDBETWEEN(100,2000),RANDBETWEEN(50,300))))</f>
        <v>60</v>
      </c>
      <c r="E61" s="3">
        <f ca="1">IF(Tabela1[[#This Row],[SERVIÇO]]="CUSTOMIZAÇÃO",RANDBETWEEN(1000,3000),IF(Tabela1[[#This Row],[SERVIÇO]]="REPARO",RANDBETWEEN(200,2000),IF(Tabela1[[#This Row],[SERVIÇO]]="ACESSÓRIOS",RANDBETWEEN(10,200),RANDBETWEEN(500,1000))))</f>
        <v>1445</v>
      </c>
      <c r="F61" s="3">
        <f ca="1">Tabela1[[#This Row],[QTD]]*Tabela1[[#This Row],[VALOR MÉDIO]]</f>
        <v>86700</v>
      </c>
      <c r="G61" s="2">
        <f t="shared" ca="1" si="1"/>
        <v>3</v>
      </c>
    </row>
    <row r="62" spans="1:7">
      <c r="A62" s="2" t="s">
        <v>2</v>
      </c>
      <c r="B62" s="2">
        <v>2019</v>
      </c>
      <c r="C62" s="2" t="s">
        <v>17</v>
      </c>
      <c r="D62" s="4">
        <f ca="1">IF(Tabela1[[#This Row],[SERVIÇO]]="CUSTOMIZAÇÃO",RANDBETWEEN(5,150),IF(Tabela1[[#This Row],[SERVIÇO]]="REPARO",RANDBETWEEN(20,80),IF(Tabela1[[#This Row],[SERVIÇO]]="ACESSÓRIOS",RANDBETWEEN(100,2000),RANDBETWEEN(50,300))))</f>
        <v>52</v>
      </c>
      <c r="E62" s="3">
        <f ca="1">IF(Tabela1[[#This Row],[SERVIÇO]]="CUSTOMIZAÇÃO",RANDBETWEEN(1000,3000),IF(Tabela1[[#This Row],[SERVIÇO]]="REPARO",RANDBETWEEN(200,2000),IF(Tabela1[[#This Row],[SERVIÇO]]="ACESSÓRIOS",RANDBETWEEN(10,200),RANDBETWEEN(500,1000))))</f>
        <v>959</v>
      </c>
      <c r="F62" s="3">
        <f ca="1">Tabela1[[#This Row],[QTD]]*Tabela1[[#This Row],[VALOR MÉDIO]]</f>
        <v>49868</v>
      </c>
      <c r="G62" s="2">
        <f t="shared" ca="1" si="1"/>
        <v>5</v>
      </c>
    </row>
    <row r="63" spans="1:7">
      <c r="A63" s="2" t="s">
        <v>3</v>
      </c>
      <c r="B63" s="2">
        <v>2019</v>
      </c>
      <c r="C63" s="2" t="s">
        <v>17</v>
      </c>
      <c r="D63" s="4">
        <f ca="1">IF(Tabela1[[#This Row],[SERVIÇO]]="CUSTOMIZAÇÃO",RANDBETWEEN(5,150),IF(Tabela1[[#This Row],[SERVIÇO]]="REPARO",RANDBETWEEN(20,80),IF(Tabela1[[#This Row],[SERVIÇO]]="ACESSÓRIOS",RANDBETWEEN(100,2000),RANDBETWEEN(50,300))))</f>
        <v>63</v>
      </c>
      <c r="E63" s="3">
        <f ca="1">IF(Tabela1[[#This Row],[SERVIÇO]]="CUSTOMIZAÇÃO",RANDBETWEEN(1000,3000),IF(Tabela1[[#This Row],[SERVIÇO]]="REPARO",RANDBETWEEN(200,2000),IF(Tabela1[[#This Row],[SERVIÇO]]="ACESSÓRIOS",RANDBETWEEN(10,200),RANDBETWEEN(500,1000))))</f>
        <v>1325</v>
      </c>
      <c r="F63" s="3">
        <f ca="1">Tabela1[[#This Row],[QTD]]*Tabela1[[#This Row],[VALOR MÉDIO]]</f>
        <v>83475</v>
      </c>
      <c r="G63" s="2">
        <f t="shared" ca="1" si="1"/>
        <v>1</v>
      </c>
    </row>
    <row r="64" spans="1:7">
      <c r="A64" s="2" t="s">
        <v>4</v>
      </c>
      <c r="B64" s="2">
        <v>2019</v>
      </c>
      <c r="C64" s="2" t="s">
        <v>17</v>
      </c>
      <c r="D64" s="4">
        <f ca="1">IF(Tabela1[[#This Row],[SERVIÇO]]="CUSTOMIZAÇÃO",RANDBETWEEN(5,150),IF(Tabela1[[#This Row],[SERVIÇO]]="REPARO",RANDBETWEEN(20,80),IF(Tabela1[[#This Row],[SERVIÇO]]="ACESSÓRIOS",RANDBETWEEN(100,2000),RANDBETWEEN(50,300))))</f>
        <v>41</v>
      </c>
      <c r="E64" s="3">
        <f ca="1">IF(Tabela1[[#This Row],[SERVIÇO]]="CUSTOMIZAÇÃO",RANDBETWEEN(1000,3000),IF(Tabela1[[#This Row],[SERVIÇO]]="REPARO",RANDBETWEEN(200,2000),IF(Tabela1[[#This Row],[SERVIÇO]]="ACESSÓRIOS",RANDBETWEEN(10,200),RANDBETWEEN(500,1000))))</f>
        <v>905</v>
      </c>
      <c r="F64" s="3">
        <f ca="1">Tabela1[[#This Row],[QTD]]*Tabela1[[#This Row],[VALOR MÉDIO]]</f>
        <v>37105</v>
      </c>
      <c r="G64" s="2">
        <f t="shared" ca="1" si="1"/>
        <v>5</v>
      </c>
    </row>
    <row r="65" spans="1:7">
      <c r="A65" s="2" t="s">
        <v>5</v>
      </c>
      <c r="B65" s="2">
        <v>2019</v>
      </c>
      <c r="C65" s="2" t="s">
        <v>17</v>
      </c>
      <c r="D65" s="4">
        <f ca="1">IF(Tabela1[[#This Row],[SERVIÇO]]="CUSTOMIZAÇÃO",RANDBETWEEN(5,150),IF(Tabela1[[#This Row],[SERVIÇO]]="REPARO",RANDBETWEEN(20,80),IF(Tabela1[[#This Row],[SERVIÇO]]="ACESSÓRIOS",RANDBETWEEN(100,2000),RANDBETWEEN(50,300))))</f>
        <v>80</v>
      </c>
      <c r="E65" s="3">
        <f ca="1">IF(Tabela1[[#This Row],[SERVIÇO]]="CUSTOMIZAÇÃO",RANDBETWEEN(1000,3000),IF(Tabela1[[#This Row],[SERVIÇO]]="REPARO",RANDBETWEEN(200,2000),IF(Tabela1[[#This Row],[SERVIÇO]]="ACESSÓRIOS",RANDBETWEEN(10,200),RANDBETWEEN(500,1000))))</f>
        <v>1974</v>
      </c>
      <c r="F65" s="3">
        <f ca="1">Tabela1[[#This Row],[QTD]]*Tabela1[[#This Row],[VALOR MÉDIO]]</f>
        <v>157920</v>
      </c>
      <c r="G65" s="2">
        <f t="shared" ca="1" si="1"/>
        <v>1</v>
      </c>
    </row>
    <row r="66" spans="1:7">
      <c r="A66" s="2" t="s">
        <v>6</v>
      </c>
      <c r="B66" s="2">
        <v>2019</v>
      </c>
      <c r="C66" s="2" t="s">
        <v>17</v>
      </c>
      <c r="D66" s="4">
        <f ca="1">IF(Tabela1[[#This Row],[SERVIÇO]]="CUSTOMIZAÇÃO",RANDBETWEEN(5,150),IF(Tabela1[[#This Row],[SERVIÇO]]="REPARO",RANDBETWEEN(20,80),IF(Tabela1[[#This Row],[SERVIÇO]]="ACESSÓRIOS",RANDBETWEEN(100,2000),RANDBETWEEN(50,300))))</f>
        <v>56</v>
      </c>
      <c r="E66" s="3">
        <f ca="1">IF(Tabela1[[#This Row],[SERVIÇO]]="CUSTOMIZAÇÃO",RANDBETWEEN(1000,3000),IF(Tabela1[[#This Row],[SERVIÇO]]="REPARO",RANDBETWEEN(200,2000),IF(Tabela1[[#This Row],[SERVIÇO]]="ACESSÓRIOS",RANDBETWEEN(10,200),RANDBETWEEN(500,1000))))</f>
        <v>598</v>
      </c>
      <c r="F66" s="3">
        <f ca="1">Tabela1[[#This Row],[QTD]]*Tabela1[[#This Row],[VALOR MÉDIO]]</f>
        <v>33488</v>
      </c>
      <c r="G66" s="2">
        <f t="shared" ref="G66:G97" ca="1" si="2">RANDBETWEEN(1,5)</f>
        <v>3</v>
      </c>
    </row>
    <row r="67" spans="1:7">
      <c r="A67" s="2" t="s">
        <v>9</v>
      </c>
      <c r="B67" s="2">
        <v>2019</v>
      </c>
      <c r="C67" s="2" t="s">
        <v>17</v>
      </c>
      <c r="D67" s="4">
        <f ca="1">IF(Tabela1[[#This Row],[SERVIÇO]]="CUSTOMIZAÇÃO",RANDBETWEEN(5,150),IF(Tabela1[[#This Row],[SERVIÇO]]="REPARO",RANDBETWEEN(20,80),IF(Tabela1[[#This Row],[SERVIÇO]]="ACESSÓRIOS",RANDBETWEEN(100,2000),RANDBETWEEN(50,300))))</f>
        <v>37</v>
      </c>
      <c r="E67" s="3">
        <f ca="1">IF(Tabela1[[#This Row],[SERVIÇO]]="CUSTOMIZAÇÃO",RANDBETWEEN(1000,3000),IF(Tabela1[[#This Row],[SERVIÇO]]="REPARO",RANDBETWEEN(200,2000),IF(Tabela1[[#This Row],[SERVIÇO]]="ACESSÓRIOS",RANDBETWEEN(10,200),RANDBETWEEN(500,1000))))</f>
        <v>1910</v>
      </c>
      <c r="F67" s="3">
        <f ca="1">Tabela1[[#This Row],[QTD]]*Tabela1[[#This Row],[VALOR MÉDIO]]</f>
        <v>70670</v>
      </c>
      <c r="G67" s="2">
        <f t="shared" ca="1" si="2"/>
        <v>3</v>
      </c>
    </row>
    <row r="68" spans="1:7">
      <c r="A68" s="2" t="s">
        <v>10</v>
      </c>
      <c r="B68" s="2">
        <v>2019</v>
      </c>
      <c r="C68" s="2" t="s">
        <v>17</v>
      </c>
      <c r="D68" s="4">
        <f ca="1">IF(Tabela1[[#This Row],[SERVIÇO]]="CUSTOMIZAÇÃO",RANDBETWEEN(5,150),IF(Tabela1[[#This Row],[SERVIÇO]]="REPARO",RANDBETWEEN(20,80),IF(Tabela1[[#This Row],[SERVIÇO]]="ACESSÓRIOS",RANDBETWEEN(100,2000),RANDBETWEEN(50,300))))</f>
        <v>28</v>
      </c>
      <c r="E68" s="3">
        <f ca="1">IF(Tabela1[[#This Row],[SERVIÇO]]="CUSTOMIZAÇÃO",RANDBETWEEN(1000,3000),IF(Tabela1[[#This Row],[SERVIÇO]]="REPARO",RANDBETWEEN(200,2000),IF(Tabela1[[#This Row],[SERVIÇO]]="ACESSÓRIOS",RANDBETWEEN(10,200),RANDBETWEEN(500,1000))))</f>
        <v>562</v>
      </c>
      <c r="F68" s="3">
        <f ca="1">Tabela1[[#This Row],[QTD]]*Tabela1[[#This Row],[VALOR MÉDIO]]</f>
        <v>15736</v>
      </c>
      <c r="G68" s="2">
        <f t="shared" ca="1" si="2"/>
        <v>4</v>
      </c>
    </row>
    <row r="69" spans="1:7">
      <c r="A69" s="2" t="s">
        <v>11</v>
      </c>
      <c r="B69" s="2">
        <v>2019</v>
      </c>
      <c r="C69" s="2" t="s">
        <v>17</v>
      </c>
      <c r="D69" s="4">
        <f ca="1">IF(Tabela1[[#This Row],[SERVIÇO]]="CUSTOMIZAÇÃO",RANDBETWEEN(5,150),IF(Tabela1[[#This Row],[SERVIÇO]]="REPARO",RANDBETWEEN(20,80),IF(Tabela1[[#This Row],[SERVIÇO]]="ACESSÓRIOS",RANDBETWEEN(100,2000),RANDBETWEEN(50,300))))</f>
        <v>80</v>
      </c>
      <c r="E69" s="3">
        <f ca="1">IF(Tabela1[[#This Row],[SERVIÇO]]="CUSTOMIZAÇÃO",RANDBETWEEN(1000,3000),IF(Tabela1[[#This Row],[SERVIÇO]]="REPARO",RANDBETWEEN(200,2000),IF(Tabela1[[#This Row],[SERVIÇO]]="ACESSÓRIOS",RANDBETWEEN(10,200),RANDBETWEEN(500,1000))))</f>
        <v>1913</v>
      </c>
      <c r="F69" s="3">
        <f ca="1">Tabela1[[#This Row],[QTD]]*Tabela1[[#This Row],[VALOR MÉDIO]]</f>
        <v>153040</v>
      </c>
      <c r="G69" s="2">
        <f t="shared" ca="1" si="2"/>
        <v>3</v>
      </c>
    </row>
    <row r="70" spans="1:7">
      <c r="A70" s="2" t="s">
        <v>12</v>
      </c>
      <c r="B70" s="2">
        <v>2019</v>
      </c>
      <c r="C70" s="2" t="s">
        <v>17</v>
      </c>
      <c r="D70" s="4">
        <f ca="1">IF(Tabela1[[#This Row],[SERVIÇO]]="CUSTOMIZAÇÃO",RANDBETWEEN(5,150),IF(Tabela1[[#This Row],[SERVIÇO]]="REPARO",RANDBETWEEN(20,80),IF(Tabela1[[#This Row],[SERVIÇO]]="ACESSÓRIOS",RANDBETWEEN(100,2000),RANDBETWEEN(50,300))))</f>
        <v>36</v>
      </c>
      <c r="E70" s="3">
        <f ca="1">IF(Tabela1[[#This Row],[SERVIÇO]]="CUSTOMIZAÇÃO",RANDBETWEEN(1000,3000),IF(Tabela1[[#This Row],[SERVIÇO]]="REPARO",RANDBETWEEN(200,2000),IF(Tabela1[[#This Row],[SERVIÇO]]="ACESSÓRIOS",RANDBETWEEN(10,200),RANDBETWEEN(500,1000))))</f>
        <v>1001</v>
      </c>
      <c r="F70" s="3">
        <f ca="1">Tabela1[[#This Row],[QTD]]*Tabela1[[#This Row],[VALOR MÉDIO]]</f>
        <v>36036</v>
      </c>
      <c r="G70" s="2">
        <f t="shared" ca="1" si="2"/>
        <v>5</v>
      </c>
    </row>
    <row r="71" spans="1:7">
      <c r="A71" s="2" t="s">
        <v>13</v>
      </c>
      <c r="B71" s="2">
        <v>2019</v>
      </c>
      <c r="C71" s="2" t="s">
        <v>17</v>
      </c>
      <c r="D71" s="4">
        <f ca="1">IF(Tabela1[[#This Row],[SERVIÇO]]="CUSTOMIZAÇÃO",RANDBETWEEN(5,150),IF(Tabela1[[#This Row],[SERVIÇO]]="REPARO",RANDBETWEEN(20,80),IF(Tabela1[[#This Row],[SERVIÇO]]="ACESSÓRIOS",RANDBETWEEN(100,2000),RANDBETWEEN(50,300))))</f>
        <v>59</v>
      </c>
      <c r="E71" s="3">
        <f ca="1">IF(Tabela1[[#This Row],[SERVIÇO]]="CUSTOMIZAÇÃO",RANDBETWEEN(1000,3000),IF(Tabela1[[#This Row],[SERVIÇO]]="REPARO",RANDBETWEEN(200,2000),IF(Tabela1[[#This Row],[SERVIÇO]]="ACESSÓRIOS",RANDBETWEEN(10,200),RANDBETWEEN(500,1000))))</f>
        <v>515</v>
      </c>
      <c r="F71" s="3">
        <f ca="1">Tabela1[[#This Row],[QTD]]*Tabela1[[#This Row],[VALOR MÉDIO]]</f>
        <v>30385</v>
      </c>
      <c r="G71" s="2">
        <f t="shared" ca="1" si="2"/>
        <v>4</v>
      </c>
    </row>
    <row r="72" spans="1:7">
      <c r="A72" s="2" t="s">
        <v>7</v>
      </c>
      <c r="B72" s="2">
        <v>2019</v>
      </c>
      <c r="C72" s="2" t="s">
        <v>17</v>
      </c>
      <c r="D72" s="4">
        <f ca="1">IF(Tabela1[[#This Row],[SERVIÇO]]="CUSTOMIZAÇÃO",RANDBETWEEN(5,150),IF(Tabela1[[#This Row],[SERVIÇO]]="REPARO",RANDBETWEEN(20,80),IF(Tabela1[[#This Row],[SERVIÇO]]="ACESSÓRIOS",RANDBETWEEN(100,2000),RANDBETWEEN(50,300))))</f>
        <v>78</v>
      </c>
      <c r="E72" s="3">
        <f ca="1">IF(Tabela1[[#This Row],[SERVIÇO]]="CUSTOMIZAÇÃO",RANDBETWEEN(1000,3000),IF(Tabela1[[#This Row],[SERVIÇO]]="REPARO",RANDBETWEEN(200,2000),IF(Tabela1[[#This Row],[SERVIÇO]]="ACESSÓRIOS",RANDBETWEEN(10,200),RANDBETWEEN(500,1000))))</f>
        <v>1305</v>
      </c>
      <c r="F72" s="3">
        <f ca="1">Tabela1[[#This Row],[QTD]]*Tabela1[[#This Row],[VALOR MÉDIO]]</f>
        <v>101790</v>
      </c>
      <c r="G72" s="2">
        <f t="shared" ca="1" si="2"/>
        <v>3</v>
      </c>
    </row>
    <row r="73" spans="1:7">
      <c r="A73" s="2" t="s">
        <v>8</v>
      </c>
      <c r="B73" s="2">
        <v>2019</v>
      </c>
      <c r="C73" s="2" t="s">
        <v>17</v>
      </c>
      <c r="D73" s="4">
        <f ca="1">IF(Tabela1[[#This Row],[SERVIÇO]]="CUSTOMIZAÇÃO",RANDBETWEEN(5,150),IF(Tabela1[[#This Row],[SERVIÇO]]="REPARO",RANDBETWEEN(20,80),IF(Tabela1[[#This Row],[SERVIÇO]]="ACESSÓRIOS",RANDBETWEEN(100,2000),RANDBETWEEN(50,300))))</f>
        <v>36</v>
      </c>
      <c r="E73" s="3">
        <f ca="1">IF(Tabela1[[#This Row],[SERVIÇO]]="CUSTOMIZAÇÃO",RANDBETWEEN(1000,3000),IF(Tabela1[[#This Row],[SERVIÇO]]="REPARO",RANDBETWEEN(200,2000),IF(Tabela1[[#This Row],[SERVIÇO]]="ACESSÓRIOS",RANDBETWEEN(10,200),RANDBETWEEN(500,1000))))</f>
        <v>1950</v>
      </c>
      <c r="F73" s="3">
        <f ca="1">Tabela1[[#This Row],[QTD]]*Tabela1[[#This Row],[VALOR MÉDIO]]</f>
        <v>70200</v>
      </c>
      <c r="G73" s="2">
        <f t="shared" ca="1" si="2"/>
        <v>3</v>
      </c>
    </row>
    <row r="74" spans="1:7">
      <c r="A74" s="2" t="s">
        <v>2</v>
      </c>
      <c r="B74" s="2">
        <v>2019</v>
      </c>
      <c r="C74" s="2" t="s">
        <v>18</v>
      </c>
      <c r="D74" s="4">
        <f ca="1">IF(Tabela1[[#This Row],[SERVIÇO]]="CUSTOMIZAÇÃO",RANDBETWEEN(5,150),IF(Tabela1[[#This Row],[SERVIÇO]]="REPARO",RANDBETWEEN(20,80),IF(Tabela1[[#This Row],[SERVIÇO]]="ACESSÓRIOS",RANDBETWEEN(100,2000),RANDBETWEEN(50,300))))</f>
        <v>1824</v>
      </c>
      <c r="E74" s="3">
        <f ca="1">IF(Tabela1[[#This Row],[SERVIÇO]]="CUSTOMIZAÇÃO",RANDBETWEEN(1000,3000),IF(Tabela1[[#This Row],[SERVIÇO]]="REPARO",RANDBETWEEN(200,2000),IF(Tabela1[[#This Row],[SERVIÇO]]="ACESSÓRIOS",RANDBETWEEN(10,200),RANDBETWEEN(500,1000))))</f>
        <v>179</v>
      </c>
      <c r="F74" s="3">
        <f ca="1">Tabela1[[#This Row],[QTD]]*Tabela1[[#This Row],[VALOR MÉDIO]]</f>
        <v>326496</v>
      </c>
      <c r="G74" s="2">
        <f t="shared" ca="1" si="2"/>
        <v>4</v>
      </c>
    </row>
    <row r="75" spans="1:7">
      <c r="A75" s="2" t="s">
        <v>3</v>
      </c>
      <c r="B75" s="2">
        <v>2019</v>
      </c>
      <c r="C75" s="2" t="s">
        <v>18</v>
      </c>
      <c r="D75" s="4">
        <f ca="1">IF(Tabela1[[#This Row],[SERVIÇO]]="CUSTOMIZAÇÃO",RANDBETWEEN(5,150),IF(Tabela1[[#This Row],[SERVIÇO]]="REPARO",RANDBETWEEN(20,80),IF(Tabela1[[#This Row],[SERVIÇO]]="ACESSÓRIOS",RANDBETWEEN(100,2000),RANDBETWEEN(50,300))))</f>
        <v>488</v>
      </c>
      <c r="E75" s="3">
        <f ca="1">IF(Tabela1[[#This Row],[SERVIÇO]]="CUSTOMIZAÇÃO",RANDBETWEEN(1000,3000),IF(Tabela1[[#This Row],[SERVIÇO]]="REPARO",RANDBETWEEN(200,2000),IF(Tabela1[[#This Row],[SERVIÇO]]="ACESSÓRIOS",RANDBETWEEN(10,200),RANDBETWEEN(500,1000))))</f>
        <v>174</v>
      </c>
      <c r="F75" s="3">
        <f ca="1">Tabela1[[#This Row],[QTD]]*Tabela1[[#This Row],[VALOR MÉDIO]]</f>
        <v>84912</v>
      </c>
      <c r="G75" s="2">
        <f t="shared" ca="1" si="2"/>
        <v>5</v>
      </c>
    </row>
    <row r="76" spans="1:7">
      <c r="A76" s="2" t="s">
        <v>4</v>
      </c>
      <c r="B76" s="2">
        <v>2019</v>
      </c>
      <c r="C76" s="2" t="s">
        <v>18</v>
      </c>
      <c r="D76" s="4">
        <f ca="1">IF(Tabela1[[#This Row],[SERVIÇO]]="CUSTOMIZAÇÃO",RANDBETWEEN(5,150),IF(Tabela1[[#This Row],[SERVIÇO]]="REPARO",RANDBETWEEN(20,80),IF(Tabela1[[#This Row],[SERVIÇO]]="ACESSÓRIOS",RANDBETWEEN(100,2000),RANDBETWEEN(50,300))))</f>
        <v>562</v>
      </c>
      <c r="E76" s="3">
        <f ca="1">IF(Tabela1[[#This Row],[SERVIÇO]]="CUSTOMIZAÇÃO",RANDBETWEEN(1000,3000),IF(Tabela1[[#This Row],[SERVIÇO]]="REPARO",RANDBETWEEN(200,2000),IF(Tabela1[[#This Row],[SERVIÇO]]="ACESSÓRIOS",RANDBETWEEN(10,200),RANDBETWEEN(500,1000))))</f>
        <v>118</v>
      </c>
      <c r="F76" s="3">
        <f ca="1">Tabela1[[#This Row],[QTD]]*Tabela1[[#This Row],[VALOR MÉDIO]]</f>
        <v>66316</v>
      </c>
      <c r="G76" s="2">
        <f t="shared" ca="1" si="2"/>
        <v>3</v>
      </c>
    </row>
    <row r="77" spans="1:7">
      <c r="A77" s="2" t="s">
        <v>5</v>
      </c>
      <c r="B77" s="2">
        <v>2019</v>
      </c>
      <c r="C77" s="2" t="s">
        <v>18</v>
      </c>
      <c r="D77" s="4">
        <f ca="1">IF(Tabela1[[#This Row],[SERVIÇO]]="CUSTOMIZAÇÃO",RANDBETWEEN(5,150),IF(Tabela1[[#This Row],[SERVIÇO]]="REPARO",RANDBETWEEN(20,80),IF(Tabela1[[#This Row],[SERVIÇO]]="ACESSÓRIOS",RANDBETWEEN(100,2000),RANDBETWEEN(50,300))))</f>
        <v>1981</v>
      </c>
      <c r="E77" s="3">
        <f ca="1">IF(Tabela1[[#This Row],[SERVIÇO]]="CUSTOMIZAÇÃO",RANDBETWEEN(1000,3000),IF(Tabela1[[#This Row],[SERVIÇO]]="REPARO",RANDBETWEEN(200,2000),IF(Tabela1[[#This Row],[SERVIÇO]]="ACESSÓRIOS",RANDBETWEEN(10,200),RANDBETWEEN(500,1000))))</f>
        <v>184</v>
      </c>
      <c r="F77" s="3">
        <f ca="1">Tabela1[[#This Row],[QTD]]*Tabela1[[#This Row],[VALOR MÉDIO]]</f>
        <v>364504</v>
      </c>
      <c r="G77" s="2">
        <f t="shared" ca="1" si="2"/>
        <v>4</v>
      </c>
    </row>
    <row r="78" spans="1:7">
      <c r="A78" s="2" t="s">
        <v>6</v>
      </c>
      <c r="B78" s="2">
        <v>2019</v>
      </c>
      <c r="C78" s="2" t="s">
        <v>18</v>
      </c>
      <c r="D78" s="4">
        <f ca="1">IF(Tabela1[[#This Row],[SERVIÇO]]="CUSTOMIZAÇÃO",RANDBETWEEN(5,150),IF(Tabela1[[#This Row],[SERVIÇO]]="REPARO",RANDBETWEEN(20,80),IF(Tabela1[[#This Row],[SERVIÇO]]="ACESSÓRIOS",RANDBETWEEN(100,2000),RANDBETWEEN(50,300))))</f>
        <v>1098</v>
      </c>
      <c r="E78" s="3">
        <f ca="1">IF(Tabela1[[#This Row],[SERVIÇO]]="CUSTOMIZAÇÃO",RANDBETWEEN(1000,3000),IF(Tabela1[[#This Row],[SERVIÇO]]="REPARO",RANDBETWEEN(200,2000),IF(Tabela1[[#This Row],[SERVIÇO]]="ACESSÓRIOS",RANDBETWEEN(10,200),RANDBETWEEN(500,1000))))</f>
        <v>195</v>
      </c>
      <c r="F78" s="3">
        <f ca="1">Tabela1[[#This Row],[QTD]]*Tabela1[[#This Row],[VALOR MÉDIO]]</f>
        <v>214110</v>
      </c>
      <c r="G78" s="2">
        <f t="shared" ca="1" si="2"/>
        <v>1</v>
      </c>
    </row>
    <row r="79" spans="1:7">
      <c r="A79" s="2" t="s">
        <v>9</v>
      </c>
      <c r="B79" s="2">
        <v>2019</v>
      </c>
      <c r="C79" s="2" t="s">
        <v>18</v>
      </c>
      <c r="D79" s="4">
        <f ca="1">IF(Tabela1[[#This Row],[SERVIÇO]]="CUSTOMIZAÇÃO",RANDBETWEEN(5,150),IF(Tabela1[[#This Row],[SERVIÇO]]="REPARO",RANDBETWEEN(20,80),IF(Tabela1[[#This Row],[SERVIÇO]]="ACESSÓRIOS",RANDBETWEEN(100,2000),RANDBETWEEN(50,300))))</f>
        <v>1524</v>
      </c>
      <c r="E79" s="3">
        <f ca="1">IF(Tabela1[[#This Row],[SERVIÇO]]="CUSTOMIZAÇÃO",RANDBETWEEN(1000,3000),IF(Tabela1[[#This Row],[SERVIÇO]]="REPARO",RANDBETWEEN(200,2000),IF(Tabela1[[#This Row],[SERVIÇO]]="ACESSÓRIOS",RANDBETWEEN(10,200),RANDBETWEEN(500,1000))))</f>
        <v>148</v>
      </c>
      <c r="F79" s="3">
        <f ca="1">Tabela1[[#This Row],[QTD]]*Tabela1[[#This Row],[VALOR MÉDIO]]</f>
        <v>225552</v>
      </c>
      <c r="G79" s="2">
        <f t="shared" ca="1" si="2"/>
        <v>3</v>
      </c>
    </row>
    <row r="80" spans="1:7">
      <c r="A80" s="2" t="s">
        <v>10</v>
      </c>
      <c r="B80" s="2">
        <v>2019</v>
      </c>
      <c r="C80" s="2" t="s">
        <v>18</v>
      </c>
      <c r="D80" s="4">
        <f ca="1">IF(Tabela1[[#This Row],[SERVIÇO]]="CUSTOMIZAÇÃO",RANDBETWEEN(5,150),IF(Tabela1[[#This Row],[SERVIÇO]]="REPARO",RANDBETWEEN(20,80),IF(Tabela1[[#This Row],[SERVIÇO]]="ACESSÓRIOS",RANDBETWEEN(100,2000),RANDBETWEEN(50,300))))</f>
        <v>1130</v>
      </c>
      <c r="E80" s="3">
        <f ca="1">IF(Tabela1[[#This Row],[SERVIÇO]]="CUSTOMIZAÇÃO",RANDBETWEEN(1000,3000),IF(Tabela1[[#This Row],[SERVIÇO]]="REPARO",RANDBETWEEN(200,2000),IF(Tabela1[[#This Row],[SERVIÇO]]="ACESSÓRIOS",RANDBETWEEN(10,200),RANDBETWEEN(500,1000))))</f>
        <v>92</v>
      </c>
      <c r="F80" s="3">
        <f ca="1">Tabela1[[#This Row],[QTD]]*Tabela1[[#This Row],[VALOR MÉDIO]]</f>
        <v>103960</v>
      </c>
      <c r="G80" s="2">
        <f t="shared" ca="1" si="2"/>
        <v>2</v>
      </c>
    </row>
    <row r="81" spans="1:7">
      <c r="A81" s="2" t="s">
        <v>11</v>
      </c>
      <c r="B81" s="2">
        <v>2019</v>
      </c>
      <c r="C81" s="2" t="s">
        <v>18</v>
      </c>
      <c r="D81" s="4">
        <f ca="1">IF(Tabela1[[#This Row],[SERVIÇO]]="CUSTOMIZAÇÃO",RANDBETWEEN(5,150),IF(Tabela1[[#This Row],[SERVIÇO]]="REPARO",RANDBETWEEN(20,80),IF(Tabela1[[#This Row],[SERVIÇO]]="ACESSÓRIOS",RANDBETWEEN(100,2000),RANDBETWEEN(50,300))))</f>
        <v>1257</v>
      </c>
      <c r="E81" s="3">
        <f ca="1">IF(Tabela1[[#This Row],[SERVIÇO]]="CUSTOMIZAÇÃO",RANDBETWEEN(1000,3000),IF(Tabela1[[#This Row],[SERVIÇO]]="REPARO",RANDBETWEEN(200,2000),IF(Tabela1[[#This Row],[SERVIÇO]]="ACESSÓRIOS",RANDBETWEEN(10,200),RANDBETWEEN(500,1000))))</f>
        <v>11</v>
      </c>
      <c r="F81" s="3">
        <f ca="1">Tabela1[[#This Row],[QTD]]*Tabela1[[#This Row],[VALOR MÉDIO]]</f>
        <v>13827</v>
      </c>
      <c r="G81" s="2">
        <f t="shared" ca="1" si="2"/>
        <v>1</v>
      </c>
    </row>
    <row r="82" spans="1:7">
      <c r="A82" s="2" t="s">
        <v>12</v>
      </c>
      <c r="B82" s="2">
        <v>2019</v>
      </c>
      <c r="C82" s="2" t="s">
        <v>18</v>
      </c>
      <c r="D82" s="4">
        <f ca="1">IF(Tabela1[[#This Row],[SERVIÇO]]="CUSTOMIZAÇÃO",RANDBETWEEN(5,150),IF(Tabela1[[#This Row],[SERVIÇO]]="REPARO",RANDBETWEEN(20,80),IF(Tabela1[[#This Row],[SERVIÇO]]="ACESSÓRIOS",RANDBETWEEN(100,2000),RANDBETWEEN(50,300))))</f>
        <v>284</v>
      </c>
      <c r="E82" s="3">
        <f ca="1">IF(Tabela1[[#This Row],[SERVIÇO]]="CUSTOMIZAÇÃO",RANDBETWEEN(1000,3000),IF(Tabela1[[#This Row],[SERVIÇO]]="REPARO",RANDBETWEEN(200,2000),IF(Tabela1[[#This Row],[SERVIÇO]]="ACESSÓRIOS",RANDBETWEEN(10,200),RANDBETWEEN(500,1000))))</f>
        <v>17</v>
      </c>
      <c r="F82" s="3">
        <f ca="1">Tabela1[[#This Row],[QTD]]*Tabela1[[#This Row],[VALOR MÉDIO]]</f>
        <v>4828</v>
      </c>
      <c r="G82" s="2">
        <f t="shared" ca="1" si="2"/>
        <v>5</v>
      </c>
    </row>
    <row r="83" spans="1:7">
      <c r="A83" s="2" t="s">
        <v>13</v>
      </c>
      <c r="B83" s="2">
        <v>2019</v>
      </c>
      <c r="C83" s="2" t="s">
        <v>18</v>
      </c>
      <c r="D83" s="4">
        <f ca="1">IF(Tabela1[[#This Row],[SERVIÇO]]="CUSTOMIZAÇÃO",RANDBETWEEN(5,150),IF(Tabela1[[#This Row],[SERVIÇO]]="REPARO",RANDBETWEEN(20,80),IF(Tabela1[[#This Row],[SERVIÇO]]="ACESSÓRIOS",RANDBETWEEN(100,2000),RANDBETWEEN(50,300))))</f>
        <v>728</v>
      </c>
      <c r="E83" s="3">
        <f ca="1">IF(Tabela1[[#This Row],[SERVIÇO]]="CUSTOMIZAÇÃO",RANDBETWEEN(1000,3000),IF(Tabela1[[#This Row],[SERVIÇO]]="REPARO",RANDBETWEEN(200,2000),IF(Tabela1[[#This Row],[SERVIÇO]]="ACESSÓRIOS",RANDBETWEEN(10,200),RANDBETWEEN(500,1000))))</f>
        <v>136</v>
      </c>
      <c r="F83" s="3">
        <f ca="1">Tabela1[[#This Row],[QTD]]*Tabela1[[#This Row],[VALOR MÉDIO]]</f>
        <v>99008</v>
      </c>
      <c r="G83" s="2">
        <f t="shared" ca="1" si="2"/>
        <v>5</v>
      </c>
    </row>
    <row r="84" spans="1:7">
      <c r="A84" s="2" t="s">
        <v>7</v>
      </c>
      <c r="B84" s="2">
        <v>2019</v>
      </c>
      <c r="C84" s="2" t="s">
        <v>18</v>
      </c>
      <c r="D84" s="4">
        <f ca="1">IF(Tabela1[[#This Row],[SERVIÇO]]="CUSTOMIZAÇÃO",RANDBETWEEN(5,150),IF(Tabela1[[#This Row],[SERVIÇO]]="REPARO",RANDBETWEEN(20,80),IF(Tabela1[[#This Row],[SERVIÇO]]="ACESSÓRIOS",RANDBETWEEN(100,2000),RANDBETWEEN(50,300))))</f>
        <v>812</v>
      </c>
      <c r="E84" s="3">
        <f ca="1">IF(Tabela1[[#This Row],[SERVIÇO]]="CUSTOMIZAÇÃO",RANDBETWEEN(1000,3000),IF(Tabela1[[#This Row],[SERVIÇO]]="REPARO",RANDBETWEEN(200,2000),IF(Tabela1[[#This Row],[SERVIÇO]]="ACESSÓRIOS",RANDBETWEEN(10,200),RANDBETWEEN(500,1000))))</f>
        <v>96</v>
      </c>
      <c r="F84" s="3">
        <f ca="1">Tabela1[[#This Row],[QTD]]*Tabela1[[#This Row],[VALOR MÉDIO]]</f>
        <v>77952</v>
      </c>
      <c r="G84" s="2">
        <f t="shared" ca="1" si="2"/>
        <v>3</v>
      </c>
    </row>
    <row r="85" spans="1:7">
      <c r="A85" s="2" t="s">
        <v>8</v>
      </c>
      <c r="B85" s="2">
        <v>2019</v>
      </c>
      <c r="C85" s="2" t="s">
        <v>18</v>
      </c>
      <c r="D85" s="4">
        <f ca="1">IF(Tabela1[[#This Row],[SERVIÇO]]="CUSTOMIZAÇÃO",RANDBETWEEN(5,150),IF(Tabela1[[#This Row],[SERVIÇO]]="REPARO",RANDBETWEEN(20,80),IF(Tabela1[[#This Row],[SERVIÇO]]="ACESSÓRIOS",RANDBETWEEN(100,2000),RANDBETWEEN(50,300))))</f>
        <v>1450</v>
      </c>
      <c r="E85" s="3">
        <f ca="1">IF(Tabela1[[#This Row],[SERVIÇO]]="CUSTOMIZAÇÃO",RANDBETWEEN(1000,3000),IF(Tabela1[[#This Row],[SERVIÇO]]="REPARO",RANDBETWEEN(200,2000),IF(Tabela1[[#This Row],[SERVIÇO]]="ACESSÓRIOS",RANDBETWEEN(10,200),RANDBETWEEN(500,1000))))</f>
        <v>130</v>
      </c>
      <c r="F85" s="3">
        <f ca="1">Tabela1[[#This Row],[QTD]]*Tabela1[[#This Row],[VALOR MÉDIO]]</f>
        <v>188500</v>
      </c>
      <c r="G85" s="2">
        <f t="shared" ca="1" si="2"/>
        <v>3</v>
      </c>
    </row>
    <row r="86" spans="1:7">
      <c r="A86" s="2" t="s">
        <v>2</v>
      </c>
      <c r="B86" s="2">
        <v>2019</v>
      </c>
      <c r="C86" s="2" t="s">
        <v>19</v>
      </c>
      <c r="D86" s="4">
        <f ca="1">IF(Tabela1[[#This Row],[SERVIÇO]]="CUSTOMIZAÇÃO",RANDBETWEEN(5,150),IF(Tabela1[[#This Row],[SERVIÇO]]="REPARO",RANDBETWEEN(20,80),IF(Tabela1[[#This Row],[SERVIÇO]]="ACESSÓRIOS",RANDBETWEEN(100,2000),RANDBETWEEN(50,300))))</f>
        <v>148</v>
      </c>
      <c r="E86" s="3">
        <f ca="1">IF(Tabela1[[#This Row],[SERVIÇO]]="CUSTOMIZAÇÃO",RANDBETWEEN(1000,3000),IF(Tabela1[[#This Row],[SERVIÇO]]="REPARO",RANDBETWEEN(200,2000),IF(Tabela1[[#This Row],[SERVIÇO]]="ACESSÓRIOS",RANDBETWEEN(10,200),RANDBETWEEN(500,1000))))</f>
        <v>726</v>
      </c>
      <c r="F86" s="3">
        <f ca="1">Tabela1[[#This Row],[QTD]]*Tabela1[[#This Row],[VALOR MÉDIO]]</f>
        <v>107448</v>
      </c>
      <c r="G86" s="2">
        <f t="shared" ca="1" si="2"/>
        <v>5</v>
      </c>
    </row>
    <row r="87" spans="1:7">
      <c r="A87" s="2" t="s">
        <v>3</v>
      </c>
      <c r="B87" s="2">
        <v>2019</v>
      </c>
      <c r="C87" s="2" t="s">
        <v>19</v>
      </c>
      <c r="D87" s="4">
        <f ca="1">IF(Tabela1[[#This Row],[SERVIÇO]]="CUSTOMIZAÇÃO",RANDBETWEEN(5,150),IF(Tabela1[[#This Row],[SERVIÇO]]="REPARO",RANDBETWEEN(20,80),IF(Tabela1[[#This Row],[SERVIÇO]]="ACESSÓRIOS",RANDBETWEEN(100,2000),RANDBETWEEN(50,300))))</f>
        <v>135</v>
      </c>
      <c r="E87" s="3">
        <f ca="1">IF(Tabela1[[#This Row],[SERVIÇO]]="CUSTOMIZAÇÃO",RANDBETWEEN(1000,3000),IF(Tabela1[[#This Row],[SERVIÇO]]="REPARO",RANDBETWEEN(200,2000),IF(Tabela1[[#This Row],[SERVIÇO]]="ACESSÓRIOS",RANDBETWEEN(10,200),RANDBETWEEN(500,1000))))</f>
        <v>822</v>
      </c>
      <c r="F87" s="3">
        <f ca="1">Tabela1[[#This Row],[QTD]]*Tabela1[[#This Row],[VALOR MÉDIO]]</f>
        <v>110970</v>
      </c>
      <c r="G87" s="2">
        <f t="shared" ca="1" si="2"/>
        <v>4</v>
      </c>
    </row>
    <row r="88" spans="1:7">
      <c r="A88" s="2" t="s">
        <v>4</v>
      </c>
      <c r="B88" s="2">
        <v>2019</v>
      </c>
      <c r="C88" s="2" t="s">
        <v>19</v>
      </c>
      <c r="D88" s="4">
        <f ca="1">IF(Tabela1[[#This Row],[SERVIÇO]]="CUSTOMIZAÇÃO",RANDBETWEEN(5,150),IF(Tabela1[[#This Row],[SERVIÇO]]="REPARO",RANDBETWEEN(20,80),IF(Tabela1[[#This Row],[SERVIÇO]]="ACESSÓRIOS",RANDBETWEEN(100,2000),RANDBETWEEN(50,300))))</f>
        <v>60</v>
      </c>
      <c r="E88" s="3">
        <f ca="1">IF(Tabela1[[#This Row],[SERVIÇO]]="CUSTOMIZAÇÃO",RANDBETWEEN(1000,3000),IF(Tabela1[[#This Row],[SERVIÇO]]="REPARO",RANDBETWEEN(200,2000),IF(Tabela1[[#This Row],[SERVIÇO]]="ACESSÓRIOS",RANDBETWEEN(10,200),RANDBETWEEN(500,1000))))</f>
        <v>943</v>
      </c>
      <c r="F88" s="3">
        <f ca="1">Tabela1[[#This Row],[QTD]]*Tabela1[[#This Row],[VALOR MÉDIO]]</f>
        <v>56580</v>
      </c>
      <c r="G88" s="2">
        <f t="shared" ca="1" si="2"/>
        <v>2</v>
      </c>
    </row>
    <row r="89" spans="1:7">
      <c r="A89" s="2" t="s">
        <v>5</v>
      </c>
      <c r="B89" s="2">
        <v>2019</v>
      </c>
      <c r="C89" s="2" t="s">
        <v>19</v>
      </c>
      <c r="D89" s="4">
        <f ca="1">IF(Tabela1[[#This Row],[SERVIÇO]]="CUSTOMIZAÇÃO",RANDBETWEEN(5,150),IF(Tabela1[[#This Row],[SERVIÇO]]="REPARO",RANDBETWEEN(20,80),IF(Tabela1[[#This Row],[SERVIÇO]]="ACESSÓRIOS",RANDBETWEEN(100,2000),RANDBETWEEN(50,300))))</f>
        <v>222</v>
      </c>
      <c r="E89" s="3">
        <f ca="1">IF(Tabela1[[#This Row],[SERVIÇO]]="CUSTOMIZAÇÃO",RANDBETWEEN(1000,3000),IF(Tabela1[[#This Row],[SERVIÇO]]="REPARO",RANDBETWEEN(200,2000),IF(Tabela1[[#This Row],[SERVIÇO]]="ACESSÓRIOS",RANDBETWEEN(10,200),RANDBETWEEN(500,1000))))</f>
        <v>607</v>
      </c>
      <c r="F89" s="3">
        <f ca="1">Tabela1[[#This Row],[QTD]]*Tabela1[[#This Row],[VALOR MÉDIO]]</f>
        <v>134754</v>
      </c>
      <c r="G89" s="2">
        <f t="shared" ca="1" si="2"/>
        <v>3</v>
      </c>
    </row>
    <row r="90" spans="1:7">
      <c r="A90" s="2" t="s">
        <v>6</v>
      </c>
      <c r="B90" s="2">
        <v>2019</v>
      </c>
      <c r="C90" s="2" t="s">
        <v>19</v>
      </c>
      <c r="D90" s="4">
        <f ca="1">IF(Tabela1[[#This Row],[SERVIÇO]]="CUSTOMIZAÇÃO",RANDBETWEEN(5,150),IF(Tabela1[[#This Row],[SERVIÇO]]="REPARO",RANDBETWEEN(20,80),IF(Tabela1[[#This Row],[SERVIÇO]]="ACESSÓRIOS",RANDBETWEEN(100,2000),RANDBETWEEN(50,300))))</f>
        <v>112</v>
      </c>
      <c r="E90" s="3">
        <f ca="1">IF(Tabela1[[#This Row],[SERVIÇO]]="CUSTOMIZAÇÃO",RANDBETWEEN(1000,3000),IF(Tabela1[[#This Row],[SERVIÇO]]="REPARO",RANDBETWEEN(200,2000),IF(Tabela1[[#This Row],[SERVIÇO]]="ACESSÓRIOS",RANDBETWEEN(10,200),RANDBETWEEN(500,1000))))</f>
        <v>899</v>
      </c>
      <c r="F90" s="3">
        <f ca="1">Tabela1[[#This Row],[QTD]]*Tabela1[[#This Row],[VALOR MÉDIO]]</f>
        <v>100688</v>
      </c>
      <c r="G90" s="2">
        <f t="shared" ca="1" si="2"/>
        <v>5</v>
      </c>
    </row>
    <row r="91" spans="1:7">
      <c r="A91" s="2" t="s">
        <v>9</v>
      </c>
      <c r="B91" s="2">
        <v>2019</v>
      </c>
      <c r="C91" s="2" t="s">
        <v>19</v>
      </c>
      <c r="D91" s="4">
        <f ca="1">IF(Tabela1[[#This Row],[SERVIÇO]]="CUSTOMIZAÇÃO",RANDBETWEEN(5,150),IF(Tabela1[[#This Row],[SERVIÇO]]="REPARO",RANDBETWEEN(20,80),IF(Tabela1[[#This Row],[SERVIÇO]]="ACESSÓRIOS",RANDBETWEEN(100,2000),RANDBETWEEN(50,300))))</f>
        <v>280</v>
      </c>
      <c r="E91" s="3">
        <f ca="1">IF(Tabela1[[#This Row],[SERVIÇO]]="CUSTOMIZAÇÃO",RANDBETWEEN(1000,3000),IF(Tabela1[[#This Row],[SERVIÇO]]="REPARO",RANDBETWEEN(200,2000),IF(Tabela1[[#This Row],[SERVIÇO]]="ACESSÓRIOS",RANDBETWEEN(10,200),RANDBETWEEN(500,1000))))</f>
        <v>828</v>
      </c>
      <c r="F91" s="3">
        <f ca="1">Tabela1[[#This Row],[QTD]]*Tabela1[[#This Row],[VALOR MÉDIO]]</f>
        <v>231840</v>
      </c>
      <c r="G91" s="2">
        <f t="shared" ca="1" si="2"/>
        <v>1</v>
      </c>
    </row>
    <row r="92" spans="1:7">
      <c r="A92" s="2" t="s">
        <v>10</v>
      </c>
      <c r="B92" s="2">
        <v>2019</v>
      </c>
      <c r="C92" s="2" t="s">
        <v>19</v>
      </c>
      <c r="D92" s="4">
        <f ca="1">IF(Tabela1[[#This Row],[SERVIÇO]]="CUSTOMIZAÇÃO",RANDBETWEEN(5,150),IF(Tabela1[[#This Row],[SERVIÇO]]="REPARO",RANDBETWEEN(20,80),IF(Tabela1[[#This Row],[SERVIÇO]]="ACESSÓRIOS",RANDBETWEEN(100,2000),RANDBETWEEN(50,300))))</f>
        <v>74</v>
      </c>
      <c r="E92" s="3">
        <f ca="1">IF(Tabela1[[#This Row],[SERVIÇO]]="CUSTOMIZAÇÃO",RANDBETWEEN(1000,3000),IF(Tabela1[[#This Row],[SERVIÇO]]="REPARO",RANDBETWEEN(200,2000),IF(Tabela1[[#This Row],[SERVIÇO]]="ACESSÓRIOS",RANDBETWEEN(10,200),RANDBETWEEN(500,1000))))</f>
        <v>644</v>
      </c>
      <c r="F92" s="3">
        <f ca="1">Tabela1[[#This Row],[QTD]]*Tabela1[[#This Row],[VALOR MÉDIO]]</f>
        <v>47656</v>
      </c>
      <c r="G92" s="2">
        <f t="shared" ca="1" si="2"/>
        <v>2</v>
      </c>
    </row>
    <row r="93" spans="1:7">
      <c r="A93" s="2" t="s">
        <v>11</v>
      </c>
      <c r="B93" s="2">
        <v>2019</v>
      </c>
      <c r="C93" s="2" t="s">
        <v>19</v>
      </c>
      <c r="D93" s="4">
        <f ca="1">IF(Tabela1[[#This Row],[SERVIÇO]]="CUSTOMIZAÇÃO",RANDBETWEEN(5,150),IF(Tabela1[[#This Row],[SERVIÇO]]="REPARO",RANDBETWEEN(20,80),IF(Tabela1[[#This Row],[SERVIÇO]]="ACESSÓRIOS",RANDBETWEEN(100,2000),RANDBETWEEN(50,300))))</f>
        <v>94</v>
      </c>
      <c r="E93" s="3">
        <f ca="1">IF(Tabela1[[#This Row],[SERVIÇO]]="CUSTOMIZAÇÃO",RANDBETWEEN(1000,3000),IF(Tabela1[[#This Row],[SERVIÇO]]="REPARO",RANDBETWEEN(200,2000),IF(Tabela1[[#This Row],[SERVIÇO]]="ACESSÓRIOS",RANDBETWEEN(10,200),RANDBETWEEN(500,1000))))</f>
        <v>703</v>
      </c>
      <c r="F93" s="3">
        <f ca="1">Tabela1[[#This Row],[QTD]]*Tabela1[[#This Row],[VALOR MÉDIO]]</f>
        <v>66082</v>
      </c>
      <c r="G93" s="2">
        <f t="shared" ca="1" si="2"/>
        <v>1</v>
      </c>
    </row>
    <row r="94" spans="1:7">
      <c r="A94" s="2" t="s">
        <v>12</v>
      </c>
      <c r="B94" s="2">
        <v>2019</v>
      </c>
      <c r="C94" s="2" t="s">
        <v>19</v>
      </c>
      <c r="D94" s="4">
        <f ca="1">IF(Tabela1[[#This Row],[SERVIÇO]]="CUSTOMIZAÇÃO",RANDBETWEEN(5,150),IF(Tabela1[[#This Row],[SERVIÇO]]="REPARO",RANDBETWEEN(20,80),IF(Tabela1[[#This Row],[SERVIÇO]]="ACESSÓRIOS",RANDBETWEEN(100,2000),RANDBETWEEN(50,300))))</f>
        <v>161</v>
      </c>
      <c r="E94" s="3">
        <f ca="1">IF(Tabela1[[#This Row],[SERVIÇO]]="CUSTOMIZAÇÃO",RANDBETWEEN(1000,3000),IF(Tabela1[[#This Row],[SERVIÇO]]="REPARO",RANDBETWEEN(200,2000),IF(Tabela1[[#This Row],[SERVIÇO]]="ACESSÓRIOS",RANDBETWEEN(10,200),RANDBETWEEN(500,1000))))</f>
        <v>827</v>
      </c>
      <c r="F94" s="3">
        <f ca="1">Tabela1[[#This Row],[QTD]]*Tabela1[[#This Row],[VALOR MÉDIO]]</f>
        <v>133147</v>
      </c>
      <c r="G94" s="2">
        <f t="shared" ca="1" si="2"/>
        <v>2</v>
      </c>
    </row>
    <row r="95" spans="1:7">
      <c r="A95" s="2" t="s">
        <v>13</v>
      </c>
      <c r="B95" s="2">
        <v>2019</v>
      </c>
      <c r="C95" s="2" t="s">
        <v>19</v>
      </c>
      <c r="D95" s="4">
        <f ca="1">IF(Tabela1[[#This Row],[SERVIÇO]]="CUSTOMIZAÇÃO",RANDBETWEEN(5,150),IF(Tabela1[[#This Row],[SERVIÇO]]="REPARO",RANDBETWEEN(20,80),IF(Tabela1[[#This Row],[SERVIÇO]]="ACESSÓRIOS",RANDBETWEEN(100,2000),RANDBETWEEN(50,300))))</f>
        <v>181</v>
      </c>
      <c r="E95" s="3">
        <f ca="1">IF(Tabela1[[#This Row],[SERVIÇO]]="CUSTOMIZAÇÃO",RANDBETWEEN(1000,3000),IF(Tabela1[[#This Row],[SERVIÇO]]="REPARO",RANDBETWEEN(200,2000),IF(Tabela1[[#This Row],[SERVIÇO]]="ACESSÓRIOS",RANDBETWEEN(10,200),RANDBETWEEN(500,1000))))</f>
        <v>676</v>
      </c>
      <c r="F95" s="3">
        <f ca="1">Tabela1[[#This Row],[QTD]]*Tabela1[[#This Row],[VALOR MÉDIO]]</f>
        <v>122356</v>
      </c>
      <c r="G95" s="2">
        <f t="shared" ca="1" si="2"/>
        <v>4</v>
      </c>
    </row>
    <row r="96" spans="1:7">
      <c r="A96" s="2" t="s">
        <v>7</v>
      </c>
      <c r="B96" s="2">
        <v>2019</v>
      </c>
      <c r="C96" s="2" t="s">
        <v>19</v>
      </c>
      <c r="D96" s="4">
        <f ca="1">IF(Tabela1[[#This Row],[SERVIÇO]]="CUSTOMIZAÇÃO",RANDBETWEEN(5,150),IF(Tabela1[[#This Row],[SERVIÇO]]="REPARO",RANDBETWEEN(20,80),IF(Tabela1[[#This Row],[SERVIÇO]]="ACESSÓRIOS",RANDBETWEEN(100,2000),RANDBETWEEN(50,300))))</f>
        <v>169</v>
      </c>
      <c r="E96" s="3">
        <f ca="1">IF(Tabela1[[#This Row],[SERVIÇO]]="CUSTOMIZAÇÃO",RANDBETWEEN(1000,3000),IF(Tabela1[[#This Row],[SERVIÇO]]="REPARO",RANDBETWEEN(200,2000),IF(Tabela1[[#This Row],[SERVIÇO]]="ACESSÓRIOS",RANDBETWEEN(10,200),RANDBETWEEN(500,1000))))</f>
        <v>846</v>
      </c>
      <c r="F96" s="3">
        <f ca="1">Tabela1[[#This Row],[QTD]]*Tabela1[[#This Row],[VALOR MÉDIO]]</f>
        <v>142974</v>
      </c>
      <c r="G96" s="2">
        <f t="shared" ca="1" si="2"/>
        <v>2</v>
      </c>
    </row>
    <row r="97" spans="1:7">
      <c r="A97" s="2" t="s">
        <v>8</v>
      </c>
      <c r="B97" s="2">
        <v>2019</v>
      </c>
      <c r="C97" s="2" t="s">
        <v>19</v>
      </c>
      <c r="D97" s="4">
        <f ca="1">IF(Tabela1[[#This Row],[SERVIÇO]]="CUSTOMIZAÇÃO",RANDBETWEEN(5,150),IF(Tabela1[[#This Row],[SERVIÇO]]="REPARO",RANDBETWEEN(20,80),IF(Tabela1[[#This Row],[SERVIÇO]]="ACESSÓRIOS",RANDBETWEEN(100,2000),RANDBETWEEN(50,300))))</f>
        <v>148</v>
      </c>
      <c r="E97" s="3">
        <f ca="1">IF(Tabela1[[#This Row],[SERVIÇO]]="CUSTOMIZAÇÃO",RANDBETWEEN(1000,3000),IF(Tabela1[[#This Row],[SERVIÇO]]="REPARO",RANDBETWEEN(200,2000),IF(Tabela1[[#This Row],[SERVIÇO]]="ACESSÓRIOS",RANDBETWEEN(10,200),RANDBETWEEN(500,1000))))</f>
        <v>996</v>
      </c>
      <c r="F97" s="3">
        <f ca="1">Tabela1[[#This Row],[QTD]]*Tabela1[[#This Row],[VALOR MÉDIO]]</f>
        <v>147408</v>
      </c>
      <c r="G97" s="2">
        <f t="shared" ca="1" si="2"/>
        <v>4</v>
      </c>
    </row>
    <row r="98" spans="1:7">
      <c r="A98" s="2" t="s">
        <v>2</v>
      </c>
      <c r="B98" s="2">
        <v>2021</v>
      </c>
      <c r="C98" s="2" t="s">
        <v>18</v>
      </c>
      <c r="D98" s="4">
        <f ca="1">IF(Tabela1[[#This Row],[SERVIÇO]]="CUSTOMIZAÇÃO",RANDBETWEEN(5,150),IF(Tabela1[[#This Row],[SERVIÇO]]="REPARO",RANDBETWEEN(20,80),IF(Tabela1[[#This Row],[SERVIÇO]]="ACESSÓRIOS",RANDBETWEEN(100,2000),RANDBETWEEN(50,300))))</f>
        <v>601</v>
      </c>
      <c r="E98" s="3">
        <f ca="1">IF(Tabela1[[#This Row],[SERVIÇO]]="CUSTOMIZAÇÃO",RANDBETWEEN(1000,3000),IF(Tabela1[[#This Row],[SERVIÇO]]="REPARO",RANDBETWEEN(200,2000),IF(Tabela1[[#This Row],[SERVIÇO]]="ACESSÓRIOS",RANDBETWEEN(10,200),RANDBETWEEN(500,1000))))</f>
        <v>114</v>
      </c>
      <c r="F98" s="3">
        <f ca="1">Tabela1[[#This Row],[QTD]]*Tabela1[[#This Row],[VALOR MÉDIO]]</f>
        <v>68514</v>
      </c>
      <c r="G98" s="2">
        <f t="shared" ref="G98:G113" ca="1" si="3">RANDBETWEEN(1,5)</f>
        <v>2</v>
      </c>
    </row>
    <row r="99" spans="1:7">
      <c r="A99" s="2" t="s">
        <v>3</v>
      </c>
      <c r="B99" s="2">
        <v>2021</v>
      </c>
      <c r="C99" s="2" t="s">
        <v>18</v>
      </c>
      <c r="D99" s="4">
        <f ca="1">IF(Tabela1[[#This Row],[SERVIÇO]]="CUSTOMIZAÇÃO",RANDBETWEEN(5,150),IF(Tabela1[[#This Row],[SERVIÇO]]="REPARO",RANDBETWEEN(20,80),IF(Tabela1[[#This Row],[SERVIÇO]]="ACESSÓRIOS",RANDBETWEEN(100,2000),RANDBETWEEN(50,300))))</f>
        <v>1585</v>
      </c>
      <c r="E99" s="3">
        <f ca="1">IF(Tabela1[[#This Row],[SERVIÇO]]="CUSTOMIZAÇÃO",RANDBETWEEN(1000,3000),IF(Tabela1[[#This Row],[SERVIÇO]]="REPARO",RANDBETWEEN(200,2000),IF(Tabela1[[#This Row],[SERVIÇO]]="ACESSÓRIOS",RANDBETWEEN(10,200),RANDBETWEEN(500,1000))))</f>
        <v>77</v>
      </c>
      <c r="F99" s="3">
        <f ca="1">Tabela1[[#This Row],[QTD]]*Tabela1[[#This Row],[VALOR MÉDIO]]</f>
        <v>122045</v>
      </c>
      <c r="G99" s="2">
        <f t="shared" ca="1" si="3"/>
        <v>4</v>
      </c>
    </row>
    <row r="100" spans="1:7">
      <c r="A100" s="2" t="s">
        <v>4</v>
      </c>
      <c r="B100" s="2">
        <v>2021</v>
      </c>
      <c r="C100" s="2" t="s">
        <v>18</v>
      </c>
      <c r="D100" s="4">
        <f ca="1">IF(Tabela1[[#This Row],[SERVIÇO]]="CUSTOMIZAÇÃO",RANDBETWEEN(5,150),IF(Tabela1[[#This Row],[SERVIÇO]]="REPARO",RANDBETWEEN(20,80),IF(Tabela1[[#This Row],[SERVIÇO]]="ACESSÓRIOS",RANDBETWEEN(100,2000),RANDBETWEEN(50,300))))</f>
        <v>1161</v>
      </c>
      <c r="E100" s="3">
        <f ca="1">IF(Tabela1[[#This Row],[SERVIÇO]]="CUSTOMIZAÇÃO",RANDBETWEEN(1000,3000),IF(Tabela1[[#This Row],[SERVIÇO]]="REPARO",RANDBETWEEN(200,2000),IF(Tabela1[[#This Row],[SERVIÇO]]="ACESSÓRIOS",RANDBETWEEN(10,200),RANDBETWEEN(500,1000))))</f>
        <v>68</v>
      </c>
      <c r="F100" s="3">
        <f ca="1">Tabela1[[#This Row],[QTD]]*Tabela1[[#This Row],[VALOR MÉDIO]]</f>
        <v>78948</v>
      </c>
      <c r="G100" s="2">
        <f t="shared" ca="1" si="3"/>
        <v>2</v>
      </c>
    </row>
    <row r="101" spans="1:7">
      <c r="A101" s="2" t="s">
        <v>5</v>
      </c>
      <c r="B101" s="2">
        <v>2021</v>
      </c>
      <c r="C101" s="2" t="s">
        <v>18</v>
      </c>
      <c r="D101" s="4">
        <f ca="1">IF(Tabela1[[#This Row],[SERVIÇO]]="CUSTOMIZAÇÃO",RANDBETWEEN(5,150),IF(Tabela1[[#This Row],[SERVIÇO]]="REPARO",RANDBETWEEN(20,80),IF(Tabela1[[#This Row],[SERVIÇO]]="ACESSÓRIOS",RANDBETWEEN(100,2000),RANDBETWEEN(50,300))))</f>
        <v>1919</v>
      </c>
      <c r="E101" s="3">
        <f ca="1">IF(Tabela1[[#This Row],[SERVIÇO]]="CUSTOMIZAÇÃO",RANDBETWEEN(1000,3000),IF(Tabela1[[#This Row],[SERVIÇO]]="REPARO",RANDBETWEEN(200,2000),IF(Tabela1[[#This Row],[SERVIÇO]]="ACESSÓRIOS",RANDBETWEEN(10,200),RANDBETWEEN(500,1000))))</f>
        <v>10</v>
      </c>
      <c r="F101" s="3">
        <f ca="1">Tabela1[[#This Row],[QTD]]*Tabela1[[#This Row],[VALOR MÉDIO]]</f>
        <v>19190</v>
      </c>
      <c r="G101" s="2">
        <f t="shared" ca="1" si="3"/>
        <v>5</v>
      </c>
    </row>
    <row r="102" spans="1:7">
      <c r="A102" s="2" t="s">
        <v>2</v>
      </c>
      <c r="B102" s="2">
        <v>2021</v>
      </c>
      <c r="C102" s="2" t="s">
        <v>16</v>
      </c>
      <c r="D102" s="4">
        <f ca="1">IF(Tabela1[[#This Row],[SERVIÇO]]="CUSTOMIZAÇÃO",RANDBETWEEN(5,150),IF(Tabela1[[#This Row],[SERVIÇO]]="REPARO",RANDBETWEEN(20,80),IF(Tabela1[[#This Row],[SERVIÇO]]="ACESSÓRIOS",RANDBETWEEN(100,2000),RANDBETWEEN(50,300))))</f>
        <v>115</v>
      </c>
      <c r="E102" s="3">
        <f ca="1">IF(Tabela1[[#This Row],[SERVIÇO]]="CUSTOMIZAÇÃO",RANDBETWEEN(1000,3000),IF(Tabela1[[#This Row],[SERVIÇO]]="REPARO",RANDBETWEEN(200,2000),IF(Tabela1[[#This Row],[SERVIÇO]]="ACESSÓRIOS",RANDBETWEEN(10,200),RANDBETWEEN(500,1000))))</f>
        <v>1301</v>
      </c>
      <c r="F102" s="3">
        <f ca="1">Tabela1[[#This Row],[QTD]]*Tabela1[[#This Row],[VALOR MÉDIO]]</f>
        <v>149615</v>
      </c>
      <c r="G102" s="2">
        <f t="shared" ca="1" si="3"/>
        <v>3</v>
      </c>
    </row>
    <row r="103" spans="1:7">
      <c r="A103" s="2" t="s">
        <v>3</v>
      </c>
      <c r="B103" s="2">
        <v>2021</v>
      </c>
      <c r="C103" s="2" t="s">
        <v>16</v>
      </c>
      <c r="D103" s="4">
        <f ca="1">IF(Tabela1[[#This Row],[SERVIÇO]]="CUSTOMIZAÇÃO",RANDBETWEEN(5,150),IF(Tabela1[[#This Row],[SERVIÇO]]="REPARO",RANDBETWEEN(20,80),IF(Tabela1[[#This Row],[SERVIÇO]]="ACESSÓRIOS",RANDBETWEEN(100,2000),RANDBETWEEN(50,300))))</f>
        <v>11</v>
      </c>
      <c r="E103" s="3">
        <f ca="1">IF(Tabela1[[#This Row],[SERVIÇO]]="CUSTOMIZAÇÃO",RANDBETWEEN(1000,3000),IF(Tabela1[[#This Row],[SERVIÇO]]="REPARO",RANDBETWEEN(200,2000),IF(Tabela1[[#This Row],[SERVIÇO]]="ACESSÓRIOS",RANDBETWEEN(10,200),RANDBETWEEN(500,1000))))</f>
        <v>1306</v>
      </c>
      <c r="F103" s="3">
        <f ca="1">Tabela1[[#This Row],[QTD]]*Tabela1[[#This Row],[VALOR MÉDIO]]</f>
        <v>14366</v>
      </c>
      <c r="G103" s="2">
        <f t="shared" ca="1" si="3"/>
        <v>3</v>
      </c>
    </row>
    <row r="104" spans="1:7">
      <c r="A104" s="2" t="s">
        <v>4</v>
      </c>
      <c r="B104" s="2">
        <v>2021</v>
      </c>
      <c r="C104" s="2" t="s">
        <v>16</v>
      </c>
      <c r="D104" s="4">
        <f ca="1">IF(Tabela1[[#This Row],[SERVIÇO]]="CUSTOMIZAÇÃO",RANDBETWEEN(5,150),IF(Tabela1[[#This Row],[SERVIÇO]]="REPARO",RANDBETWEEN(20,80),IF(Tabela1[[#This Row],[SERVIÇO]]="ACESSÓRIOS",RANDBETWEEN(100,2000),RANDBETWEEN(50,300))))</f>
        <v>84</v>
      </c>
      <c r="E104" s="3">
        <f ca="1">IF(Tabela1[[#This Row],[SERVIÇO]]="CUSTOMIZAÇÃO",RANDBETWEEN(1000,3000),IF(Tabela1[[#This Row],[SERVIÇO]]="REPARO",RANDBETWEEN(200,2000),IF(Tabela1[[#This Row],[SERVIÇO]]="ACESSÓRIOS",RANDBETWEEN(10,200),RANDBETWEEN(500,1000))))</f>
        <v>1740</v>
      </c>
      <c r="F104" s="3">
        <f ca="1">Tabela1[[#This Row],[QTD]]*Tabela1[[#This Row],[VALOR MÉDIO]]</f>
        <v>146160</v>
      </c>
      <c r="G104" s="2">
        <f t="shared" ca="1" si="3"/>
        <v>4</v>
      </c>
    </row>
    <row r="105" spans="1:7">
      <c r="A105" s="2" t="s">
        <v>5</v>
      </c>
      <c r="B105" s="2">
        <v>2021</v>
      </c>
      <c r="C105" s="2" t="s">
        <v>16</v>
      </c>
      <c r="D105" s="4">
        <f ca="1">IF(Tabela1[[#This Row],[SERVIÇO]]="CUSTOMIZAÇÃO",RANDBETWEEN(5,150),IF(Tabela1[[#This Row],[SERVIÇO]]="REPARO",RANDBETWEEN(20,80),IF(Tabela1[[#This Row],[SERVIÇO]]="ACESSÓRIOS",RANDBETWEEN(100,2000),RANDBETWEEN(50,300))))</f>
        <v>35</v>
      </c>
      <c r="E105" s="3">
        <f ca="1">IF(Tabela1[[#This Row],[SERVIÇO]]="CUSTOMIZAÇÃO",RANDBETWEEN(1000,3000),IF(Tabela1[[#This Row],[SERVIÇO]]="REPARO",RANDBETWEEN(200,2000),IF(Tabela1[[#This Row],[SERVIÇO]]="ACESSÓRIOS",RANDBETWEEN(10,200),RANDBETWEEN(500,1000))))</f>
        <v>2803</v>
      </c>
      <c r="F105" s="3">
        <f ca="1">Tabela1[[#This Row],[QTD]]*Tabela1[[#This Row],[VALOR MÉDIO]]</f>
        <v>98105</v>
      </c>
      <c r="G105" s="2">
        <f t="shared" ca="1" si="3"/>
        <v>2</v>
      </c>
    </row>
    <row r="106" spans="1:7">
      <c r="A106" s="2" t="s">
        <v>2</v>
      </c>
      <c r="B106" s="2">
        <v>2021</v>
      </c>
      <c r="C106" s="2" t="s">
        <v>17</v>
      </c>
      <c r="D106" s="4">
        <f ca="1">IF(Tabela1[[#This Row],[SERVIÇO]]="CUSTOMIZAÇÃO",RANDBETWEEN(5,150),IF(Tabela1[[#This Row],[SERVIÇO]]="REPARO",RANDBETWEEN(20,80),IF(Tabela1[[#This Row],[SERVIÇO]]="ACESSÓRIOS",RANDBETWEEN(100,2000),RANDBETWEEN(50,300))))</f>
        <v>52</v>
      </c>
      <c r="E106" s="3">
        <f ca="1">IF(Tabela1[[#This Row],[SERVIÇO]]="CUSTOMIZAÇÃO",RANDBETWEEN(1000,3000),IF(Tabela1[[#This Row],[SERVIÇO]]="REPARO",RANDBETWEEN(200,2000),IF(Tabela1[[#This Row],[SERVIÇO]]="ACESSÓRIOS",RANDBETWEEN(10,200),RANDBETWEEN(500,1000))))</f>
        <v>1127</v>
      </c>
      <c r="F106" s="3">
        <f ca="1">Tabela1[[#This Row],[QTD]]*Tabela1[[#This Row],[VALOR MÉDIO]]</f>
        <v>58604</v>
      </c>
      <c r="G106" s="2">
        <f t="shared" ca="1" si="3"/>
        <v>3</v>
      </c>
    </row>
    <row r="107" spans="1:7">
      <c r="A107" s="2" t="s">
        <v>3</v>
      </c>
      <c r="B107" s="2">
        <v>2021</v>
      </c>
      <c r="C107" s="2" t="s">
        <v>17</v>
      </c>
      <c r="D107" s="4">
        <f ca="1">IF(Tabela1[[#This Row],[SERVIÇO]]="CUSTOMIZAÇÃO",RANDBETWEEN(5,150),IF(Tabela1[[#This Row],[SERVIÇO]]="REPARO",RANDBETWEEN(20,80),IF(Tabela1[[#This Row],[SERVIÇO]]="ACESSÓRIOS",RANDBETWEEN(100,2000),RANDBETWEEN(50,300))))</f>
        <v>72</v>
      </c>
      <c r="E107" s="3">
        <f ca="1">IF(Tabela1[[#This Row],[SERVIÇO]]="CUSTOMIZAÇÃO",RANDBETWEEN(1000,3000),IF(Tabela1[[#This Row],[SERVIÇO]]="REPARO",RANDBETWEEN(200,2000),IF(Tabela1[[#This Row],[SERVIÇO]]="ACESSÓRIOS",RANDBETWEEN(10,200),RANDBETWEEN(500,1000))))</f>
        <v>1764</v>
      </c>
      <c r="F107" s="3">
        <f ca="1">Tabela1[[#This Row],[QTD]]*Tabela1[[#This Row],[VALOR MÉDIO]]</f>
        <v>127008</v>
      </c>
      <c r="G107" s="2">
        <f t="shared" ca="1" si="3"/>
        <v>2</v>
      </c>
    </row>
    <row r="108" spans="1:7">
      <c r="A108" s="2" t="s">
        <v>4</v>
      </c>
      <c r="B108" s="2">
        <v>2021</v>
      </c>
      <c r="C108" s="2" t="s">
        <v>17</v>
      </c>
      <c r="D108" s="4">
        <f ca="1">IF(Tabela1[[#This Row],[SERVIÇO]]="CUSTOMIZAÇÃO",RANDBETWEEN(5,150),IF(Tabela1[[#This Row],[SERVIÇO]]="REPARO",RANDBETWEEN(20,80),IF(Tabela1[[#This Row],[SERVIÇO]]="ACESSÓRIOS",RANDBETWEEN(100,2000),RANDBETWEEN(50,300))))</f>
        <v>45</v>
      </c>
      <c r="E108" s="3">
        <f ca="1">IF(Tabela1[[#This Row],[SERVIÇO]]="CUSTOMIZAÇÃO",RANDBETWEEN(1000,3000),IF(Tabela1[[#This Row],[SERVIÇO]]="REPARO",RANDBETWEEN(200,2000),IF(Tabela1[[#This Row],[SERVIÇO]]="ACESSÓRIOS",RANDBETWEEN(10,200),RANDBETWEEN(500,1000))))</f>
        <v>1156</v>
      </c>
      <c r="F108" s="3">
        <f ca="1">Tabela1[[#This Row],[QTD]]*Tabela1[[#This Row],[VALOR MÉDIO]]</f>
        <v>52020</v>
      </c>
      <c r="G108" s="2">
        <f t="shared" ca="1" si="3"/>
        <v>1</v>
      </c>
    </row>
    <row r="109" spans="1:7">
      <c r="A109" s="2" t="s">
        <v>5</v>
      </c>
      <c r="B109" s="2">
        <v>2021</v>
      </c>
      <c r="C109" s="2" t="s">
        <v>17</v>
      </c>
      <c r="D109" s="4">
        <f ca="1">IF(Tabela1[[#This Row],[SERVIÇO]]="CUSTOMIZAÇÃO",RANDBETWEEN(5,150),IF(Tabela1[[#This Row],[SERVIÇO]]="REPARO",RANDBETWEEN(20,80),IF(Tabela1[[#This Row],[SERVIÇO]]="ACESSÓRIOS",RANDBETWEEN(100,2000),RANDBETWEEN(50,300))))</f>
        <v>58</v>
      </c>
      <c r="E109" s="3">
        <f ca="1">IF(Tabela1[[#This Row],[SERVIÇO]]="CUSTOMIZAÇÃO",RANDBETWEEN(1000,3000),IF(Tabela1[[#This Row],[SERVIÇO]]="REPARO",RANDBETWEEN(200,2000),IF(Tabela1[[#This Row],[SERVIÇO]]="ACESSÓRIOS",RANDBETWEEN(10,200),RANDBETWEEN(500,1000))))</f>
        <v>953</v>
      </c>
      <c r="F109" s="3">
        <f ca="1">Tabela1[[#This Row],[QTD]]*Tabela1[[#This Row],[VALOR MÉDIO]]</f>
        <v>55274</v>
      </c>
      <c r="G109" s="2">
        <f t="shared" ca="1" si="3"/>
        <v>4</v>
      </c>
    </row>
    <row r="110" spans="1:7">
      <c r="A110" s="2" t="s">
        <v>2</v>
      </c>
      <c r="B110" s="2">
        <v>2021</v>
      </c>
      <c r="C110" s="2" t="s">
        <v>19</v>
      </c>
      <c r="D110" s="4">
        <f ca="1">IF(Tabela1[[#This Row],[SERVIÇO]]="CUSTOMIZAÇÃO",RANDBETWEEN(5,150),IF(Tabela1[[#This Row],[SERVIÇO]]="REPARO",RANDBETWEEN(20,80),IF(Tabela1[[#This Row],[SERVIÇO]]="ACESSÓRIOS",RANDBETWEEN(100,2000),RANDBETWEEN(50,300))))</f>
        <v>113</v>
      </c>
      <c r="E110" s="3">
        <f ca="1">IF(Tabela1[[#This Row],[SERVIÇO]]="CUSTOMIZAÇÃO",RANDBETWEEN(1000,3000),IF(Tabela1[[#This Row],[SERVIÇO]]="REPARO",RANDBETWEEN(200,2000),IF(Tabela1[[#This Row],[SERVIÇO]]="ACESSÓRIOS",RANDBETWEEN(10,200),RANDBETWEEN(500,1000))))</f>
        <v>932</v>
      </c>
      <c r="F110" s="3">
        <f ca="1">Tabela1[[#This Row],[QTD]]*Tabela1[[#This Row],[VALOR MÉDIO]]</f>
        <v>105316</v>
      </c>
      <c r="G110" s="2">
        <f t="shared" ca="1" si="3"/>
        <v>3</v>
      </c>
    </row>
    <row r="111" spans="1:7">
      <c r="A111" s="2" t="s">
        <v>3</v>
      </c>
      <c r="B111" s="2">
        <v>2021</v>
      </c>
      <c r="C111" s="2" t="s">
        <v>19</v>
      </c>
      <c r="D111" s="4">
        <f ca="1">IF(Tabela1[[#This Row],[SERVIÇO]]="CUSTOMIZAÇÃO",RANDBETWEEN(5,150),IF(Tabela1[[#This Row],[SERVIÇO]]="REPARO",RANDBETWEEN(20,80),IF(Tabela1[[#This Row],[SERVIÇO]]="ACESSÓRIOS",RANDBETWEEN(100,2000),RANDBETWEEN(50,300))))</f>
        <v>200</v>
      </c>
      <c r="E111" s="3">
        <f ca="1">IF(Tabela1[[#This Row],[SERVIÇO]]="CUSTOMIZAÇÃO",RANDBETWEEN(1000,3000),IF(Tabela1[[#This Row],[SERVIÇO]]="REPARO",RANDBETWEEN(200,2000),IF(Tabela1[[#This Row],[SERVIÇO]]="ACESSÓRIOS",RANDBETWEEN(10,200),RANDBETWEEN(500,1000))))</f>
        <v>990</v>
      </c>
      <c r="F111" s="3">
        <f ca="1">Tabela1[[#This Row],[QTD]]*Tabela1[[#This Row],[VALOR MÉDIO]]</f>
        <v>198000</v>
      </c>
      <c r="G111" s="2">
        <f t="shared" ca="1" si="3"/>
        <v>1</v>
      </c>
    </row>
    <row r="112" spans="1:7">
      <c r="A112" s="2" t="s">
        <v>4</v>
      </c>
      <c r="B112" s="2">
        <v>2021</v>
      </c>
      <c r="C112" s="2" t="s">
        <v>19</v>
      </c>
      <c r="D112" s="4">
        <f ca="1">IF(Tabela1[[#This Row],[SERVIÇO]]="CUSTOMIZAÇÃO",RANDBETWEEN(5,150),IF(Tabela1[[#This Row],[SERVIÇO]]="REPARO",RANDBETWEEN(20,80),IF(Tabela1[[#This Row],[SERVIÇO]]="ACESSÓRIOS",RANDBETWEEN(100,2000),RANDBETWEEN(50,300))))</f>
        <v>81</v>
      </c>
      <c r="E112" s="3">
        <f ca="1">IF(Tabela1[[#This Row],[SERVIÇO]]="CUSTOMIZAÇÃO",RANDBETWEEN(1000,3000),IF(Tabela1[[#This Row],[SERVIÇO]]="REPARO",RANDBETWEEN(200,2000),IF(Tabela1[[#This Row],[SERVIÇO]]="ACESSÓRIOS",RANDBETWEEN(10,200),RANDBETWEEN(500,1000))))</f>
        <v>702</v>
      </c>
      <c r="F112" s="3">
        <f ca="1">Tabela1[[#This Row],[QTD]]*Tabela1[[#This Row],[VALOR MÉDIO]]</f>
        <v>56862</v>
      </c>
      <c r="G112" s="2">
        <f t="shared" ca="1" si="3"/>
        <v>4</v>
      </c>
    </row>
    <row r="113" spans="1:7">
      <c r="A113" s="2" t="s">
        <v>5</v>
      </c>
      <c r="B113" s="2">
        <v>2021</v>
      </c>
      <c r="C113" s="2" t="s">
        <v>19</v>
      </c>
      <c r="D113" s="4">
        <f ca="1">IF(Tabela1[[#This Row],[SERVIÇO]]="CUSTOMIZAÇÃO",RANDBETWEEN(5,150),IF(Tabela1[[#This Row],[SERVIÇO]]="REPARO",RANDBETWEEN(20,80),IF(Tabela1[[#This Row],[SERVIÇO]]="ACESSÓRIOS",RANDBETWEEN(100,2000),RANDBETWEEN(50,300))))</f>
        <v>201</v>
      </c>
      <c r="E113" s="3">
        <f ca="1">IF(Tabela1[[#This Row],[SERVIÇO]]="CUSTOMIZAÇÃO",RANDBETWEEN(1000,3000),IF(Tabela1[[#This Row],[SERVIÇO]]="REPARO",RANDBETWEEN(200,2000),IF(Tabela1[[#This Row],[SERVIÇO]]="ACESSÓRIOS",RANDBETWEEN(10,200),RANDBETWEEN(500,1000))))</f>
        <v>847</v>
      </c>
      <c r="F113" s="3">
        <f ca="1">Tabela1[[#This Row],[QTD]]*Tabela1[[#This Row],[VALOR MÉDIO]]</f>
        <v>170247</v>
      </c>
      <c r="G113" s="2">
        <f t="shared" ca="1" si="3"/>
        <v>4</v>
      </c>
    </row>
  </sheetData>
  <sortState xmlns:xlrd2="http://schemas.microsoft.com/office/spreadsheetml/2017/richdata2" ref="A2:E13">
    <sortCondition ref="A2:A13"/>
  </sortState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DASHBOARD</vt:lpstr>
      <vt:lpstr>ANALISES</vt:lpstr>
      <vt:lpstr>BASE</vt:lpstr>
    </vt:vector>
  </TitlesOfParts>
  <Company>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Evandro Da Silva Santos</dc:creator>
  <cp:lastModifiedBy>Evandro da Siva Santos</cp:lastModifiedBy>
  <dcterms:created xsi:type="dcterms:W3CDTF">2021-05-30T00:42:08Z</dcterms:created>
  <dcterms:modified xsi:type="dcterms:W3CDTF">2021-11-10T17:50:17Z</dcterms:modified>
</cp:coreProperties>
</file>