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1"/>
  </bookViews>
  <sheets>
    <sheet state="hidden" name="Planer financeiro 2025" sheetId="1" r:id="rId5"/>
    <sheet state="visible" name="Calculadora " sheetId="2" r:id="rId6"/>
  </sheets>
  <definedNames/>
  <calcPr/>
</workbook>
</file>

<file path=xl/sharedStrings.xml><?xml version="1.0" encoding="utf-8"?>
<sst xmlns="http://schemas.openxmlformats.org/spreadsheetml/2006/main" count="37" uniqueCount="29">
  <si>
    <t>DIVIDAS &amp; 1.100,00 REAIS</t>
  </si>
  <si>
    <t>p/ 1</t>
  </si>
  <si>
    <t>P/ 2</t>
  </si>
  <si>
    <t>P/ 3</t>
  </si>
  <si>
    <t>P/ 4</t>
  </si>
  <si>
    <t>P/5</t>
  </si>
  <si>
    <t>P/6</t>
  </si>
  <si>
    <t>P/7</t>
  </si>
  <si>
    <t>P/8</t>
  </si>
  <si>
    <t>P/9</t>
  </si>
  <si>
    <t>P/10</t>
  </si>
  <si>
    <t>P/11</t>
  </si>
  <si>
    <t>P/12</t>
  </si>
  <si>
    <t>1.134.26</t>
  </si>
  <si>
    <t>P/13</t>
  </si>
  <si>
    <t>P/14</t>
  </si>
  <si>
    <t>P/15</t>
  </si>
  <si>
    <t>P/16</t>
  </si>
  <si>
    <t>P/17</t>
  </si>
  <si>
    <t>P/18</t>
  </si>
  <si>
    <t>GATOS MENSAIS 2026</t>
  </si>
  <si>
    <t xml:space="preserve">MÊS </t>
  </si>
  <si>
    <t xml:space="preserve">APARTAMENTO </t>
  </si>
  <si>
    <t xml:space="preserve">FACULDADE </t>
  </si>
  <si>
    <t>INVESTIMENTO</t>
  </si>
  <si>
    <t xml:space="preserve">ALUGUEL </t>
  </si>
  <si>
    <t>DIVIDAS</t>
  </si>
  <si>
    <t>SOBRAS 1.230,00</t>
  </si>
  <si>
    <t>GASTOS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</si>
</sst>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2" mc:Ignorable="x14ac">
  <numFmts count="10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mmmm d"/>
    <numFmt numFmtId="165" formatCode="[$R$ -416]#,##0.00"/>
  </numFmts>
  <fonts count="27">
    <font>
      <name val="Arial"/>
      <color rgb="FF000000"/>
      <sz val="10"/>
      <scheme val="minor"/>
    </font>
    <font>
      <name val="Arial"/>
      <b/>
      <color rgb="FF000000"/>
      <sz val="17"/>
      <scheme val="minor"/>
    </font>
    <font>
      <name val="Arial"/>
      <b/>
      <color rgb="FF000000"/>
      <sz val="12"/>
      <scheme val="minor"/>
    </font>
    <font>
      <name val="Arial"/>
      <b/>
      <color rgb="FF38761D"/>
      <sz val="12"/>
      <scheme val="minor"/>
    </font>
    <font>
      <name val="Arial"/>
      <color rgb="FFFF0000"/>
      <sz val="12"/>
      <scheme val="minor"/>
    </font>
    <font>
      <name val="Arial"/>
      <color rgb="FFFF0000"/>
      <sz val="10"/>
    </font>
    <font>
      <name val="Arial"/>
      <color rgb="FF000000"/>
      <sz val="12"/>
      <scheme val="minor"/>
    </font>
    <font>
      <name val="Calibri"/>
      <b/>
      <color rgb="FF000000"/>
      <sz val="11"/>
    </font>
    <font>
      <name val="Arial"/>
      <color rgb="FF000000"/>
      <sz val="12"/>
    </font>
    <font>
      <name val="Roboto"/>
      <b/>
      <color rgb="FF000000"/>
      <sz val="11"/>
    </font>
    <font>
      <name val="Arial"/>
      <color rgb="FF000000"/>
      <sz val="12"/>
    </font>
    <font>
      <name val="Roboto"/>
      <b/>
      <color rgb="FF000000"/>
      <sz val="10"/>
    </font>
    <font>
      <name val="Arial"/>
      <b/>
      <color rgb="FF0000FF"/>
      <sz val="12"/>
      <scheme val="minor"/>
    </font>
    <font>
      <name val="Calibri"/>
      <b/>
      <color rgb="FF000000"/>
      <sz val="11"/>
    </font>
    <font>
      <name val="Arial"/>
      <b/>
      <color rgb="FF000000"/>
      <sz val="12"/>
      <scheme val="minor"/>
    </font>
    <font>
      <name val="Arial"/>
      <b/>
      <color rgb="FF000000"/>
      <sz val="12"/>
    </font>
    <font>
      <name val="Roboto"/>
      <b/>
      <color rgb="FF000000"/>
      <sz val="11"/>
    </font>
    <font>
      <name val="Times New Roman"/>
      <b/>
      <color rgb="FF000000"/>
      <sz val="14"/>
    </font>
    <font>
      <name val="Arial"/>
      <b/>
      <color rgb="FF000000"/>
      <sz val="14"/>
      <scheme val="minor"/>
    </font>
    <font>
      <name val="Arial"/>
      <b/>
      <color rgb="FF000000"/>
      <sz val="12"/>
      <scheme val="minor"/>
    </font>
    <font>
      <name val="Times New Roman"/>
      <b/>
      <color rgb="FF000000"/>
      <sz val="12"/>
    </font>
    <font>
      <name val="Times New Roman"/>
      <b/>
      <color rgb="FF000000"/>
      <sz val="9"/>
    </font>
    <font>
      <name val="Times New Roman"/>
      <b/>
      <color rgb="FF000000"/>
      <sz val="11"/>
    </font>
    <font>
      <name val="Times New Roman"/>
      <color rgb="FF000000"/>
      <sz val="12"/>
    </font>
    <font>
      <name val="Times New Roman"/>
      <color rgb="FF000000"/>
      <sz val="11"/>
    </font>
    <font>
      <name val="Times New Roman"/>
      <b/>
      <color rgb="FF000000"/>
      <sz val="13"/>
    </font>
    <font>
      <name val="Times New Roman"/>
      <b/>
      <color rgb="FF000000"/>
      <sz val="10"/>
    </font>
  </fonts>
  <fills count="1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8989EB"/>
        <bgColor rgb="FF8989EB"/>
      </patternFill>
    </fill>
    <fill>
      <patternFill patternType="solid">
        <fgColor rgb="FFB4A7D6"/>
        <bgColor rgb="FFB4A7D6"/>
      </patternFill>
    </fill>
    <fill>
      <patternFill patternType="solid">
        <fgColor rgb="FFE8E7FC"/>
        <bgColor rgb="FFE8E7F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</borders>
  <cellStyleXfs count="1">
    <xf numFmtId="0" fontId="0" fillId="0" borderId="0" xf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/>
    <xf numFmtId="0" fontId="4" fillId="0" borderId="0" xfId="0" applyFont="1"/>
    <xf numFmtId="165" fontId="2" fillId="4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5" borderId="0" xfId="0" applyNumberFormat="1" applyFont="1" applyFill="1"/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2" fontId="7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/>
    <xf numFmtId="0" fontId="2" fillId="6" borderId="0" xfId="0" applyFont="1" applyFill="1"/>
    <xf numFmtId="164" fontId="2" fillId="2" borderId="2" xfId="0" applyNumberFormat="1" applyFont="1" applyFill="1" applyBorder="1" applyAlignment="1">
      <alignment horizontal="center"/>
    </xf>
    <xf numFmtId="2" fontId="7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right"/>
    </xf>
    <xf numFmtId="4" fontId="9" fillId="6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6" borderId="0" xfId="0" applyFont="1" applyFill="1" applyAlignment="1">
      <alignment horizontal="right"/>
    </xf>
    <xf numFmtId="165" fontId="10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4" fontId="11" fillId="6" borderId="0" xfId="0" applyNumberFormat="1" applyFont="1" applyFill="1" applyAlignment="1">
      <alignment horizontal="right"/>
    </xf>
    <xf numFmtId="0" fontId="8" fillId="6" borderId="0" xfId="0" applyFont="1" applyFill="1"/>
    <xf numFmtId="0" fontId="3" fillId="6" borderId="0" xfId="0" applyFont="1" applyFill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0" fontId="2" fillId="7" borderId="0" xfId="0" applyFont="1" applyFill="1"/>
    <xf numFmtId="165" fontId="2" fillId="3" borderId="0" xfId="0" applyNumberFormat="1" applyFont="1" applyFill="1" applyAlignment="1">
      <alignment horizontal="center"/>
    </xf>
    <xf numFmtId="165" fontId="2" fillId="8" borderId="0" xfId="0" applyNumberFormat="1" applyFont="1" applyFill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165" fontId="7" fillId="6" borderId="4" xfId="0" applyNumberFormat="1" applyFont="1" applyFill="1" applyBorder="1" applyAlignment="1">
      <alignment horizontal="center"/>
    </xf>
    <xf numFmtId="165" fontId="7" fillId="6" borderId="5" xfId="0" applyNumberFormat="1" applyFont="1" applyFill="1" applyBorder="1" applyAlignment="1">
      <alignment horizontal="center"/>
    </xf>
    <xf numFmtId="165" fontId="7" fillId="6" borderId="6" xfId="0" applyNumberFormat="1" applyFont="1" applyFill="1" applyBorder="1" applyAlignment="1">
      <alignment horizontal="center"/>
    </xf>
    <xf numFmtId="165" fontId="7" fillId="6" borderId="7" xfId="0" applyNumberFormat="1" applyFont="1" applyFill="1" applyBorder="1" applyAlignment="1">
      <alignment horizontal="center"/>
    </xf>
    <xf numFmtId="165" fontId="2" fillId="9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10" borderId="0" xfId="0" applyNumberFormat="1" applyFont="1" applyFill="1" applyAlignment="1">
      <alignment horizontal="center"/>
    </xf>
    <xf numFmtId="165" fontId="14" fillId="10" borderId="0" xfId="0" applyNumberFormat="1" applyFont="1" applyFill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4" fontId="2" fillId="11" borderId="0" xfId="0" applyNumberFormat="1" applyFont="1" applyFill="1" applyAlignment="1">
      <alignment horizontal="center"/>
    </xf>
    <xf numFmtId="165" fontId="2" fillId="11" borderId="4" xfId="0" applyNumberFormat="1" applyFont="1" applyFill="1" applyBorder="1"/>
    <xf numFmtId="165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4" fontId="9" fillId="6" borderId="6" xfId="0" applyNumberFormat="1" applyFont="1" applyFill="1" applyBorder="1" applyAlignment="1">
      <alignment horizontal="right"/>
    </xf>
    <xf numFmtId="164" fontId="2" fillId="6" borderId="0" xfId="0" applyNumberFormat="1" applyFont="1" applyFill="1" applyAlignment="1">
      <alignment horizontal="center"/>
    </xf>
    <xf numFmtId="165" fontId="9" fillId="12" borderId="6" xfId="0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right"/>
    </xf>
    <xf numFmtId="0" fontId="15" fillId="7" borderId="0" xfId="0" applyFont="1" applyFill="1"/>
    <xf numFmtId="0" fontId="6" fillId="0" borderId="0" xfId="0" applyFont="1"/>
    <xf numFmtId="165" fontId="15" fillId="0" borderId="0" xfId="0" applyNumberFormat="1" applyFont="1" applyAlignment="1">
      <alignment horizontal="center"/>
    </xf>
    <xf numFmtId="0" fontId="6" fillId="0" borderId="0" xfId="0" applyFont="1"/>
    <xf numFmtId="165" fontId="15" fillId="10" borderId="0" xfId="0" applyNumberFormat="1" applyFont="1" applyFill="1" applyAlignment="1">
      <alignment horizontal="center"/>
    </xf>
    <xf numFmtId="165" fontId="15" fillId="10" borderId="6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165" fontId="16" fillId="12" borderId="6" xfId="0" applyNumberFormat="1" applyFont="1" applyFill="1" applyBorder="1" applyAlignment="1">
      <alignment horizontal="right"/>
    </xf>
    <xf numFmtId="0" fontId="15" fillId="6" borderId="0" xfId="0" applyFont="1" applyFill="1"/>
    <xf numFmtId="2" fontId="15" fillId="6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8" fillId="6" borderId="0" xfId="0" applyFont="1" applyFill="1"/>
    <xf numFmtId="4" fontId="16" fillId="6" borderId="0" xfId="0" applyNumberFormat="1" applyFont="1" applyFill="1" applyAlignment="1">
      <alignment horizontal="right"/>
    </xf>
    <xf numFmtId="0" fontId="17" fillId="1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0" fillId="13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165" fontId="23" fillId="6" borderId="0" xfId="0" applyNumberFormat="1" applyFont="1" applyFill="1"/>
    <xf numFmtId="165" fontId="22" fillId="14" borderId="0" xfId="0" applyNumberFormat="1" applyFont="1" applyFill="1"/>
    <xf numFmtId="165" fontId="22" fillId="4" borderId="0" xfId="0" applyNumberFormat="1" applyFont="1" applyFill="1" applyAlignment="1">
      <alignment horizontal="center"/>
    </xf>
    <xf numFmtId="165" fontId="24" fillId="0" borderId="0" xfId="0" applyNumberFormat="1" applyFont="1" applyAlignment="1">
      <alignment horizontal="center"/>
    </xf>
    <xf numFmtId="0" fontId="22" fillId="15" borderId="0" xfId="0" applyFont="1" applyFill="1" applyAlignment="1">
      <alignment horizontal="center"/>
    </xf>
    <xf numFmtId="165" fontId="23" fillId="15" borderId="0" xfId="0" applyNumberFormat="1" applyFont="1" applyFill="1"/>
    <xf numFmtId="0" fontId="23" fillId="6" borderId="0" xfId="0" applyFont="1" applyFill="1"/>
    <xf numFmtId="0" fontId="23" fillId="15" borderId="0" xfId="0" applyFont="1" applyFill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15" borderId="0" xfId="0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23" fillId="0" borderId="0" xfId="0" applyFont="1"/>
    <xf numFmtId="165" fontId="23" fillId="0" borderId="0" xfId="0" applyNumberFormat="1" applyFont="1"/>
    <xf numFmtId="0" fontId="22" fillId="13" borderId="0" xfId="0" applyFont="1" applyFill="1" applyAlignment="1">
      <alignment horizontal="center"/>
    </xf>
    <xf numFmtId="0" fontId="26" fillId="13" borderId="0" xfId="0" applyFont="1" applyFill="1" applyAlignment="1">
      <alignment horizontal="center"/>
    </xf>
  </cellXfs>
  <cellStyles count="1">
    <cellStyle name="Normal" xfId="0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microsoft.com/office/2017/10/relationships/person" Target="persons/person.xml" TargetMode="Internal"/><Relationship Id="rId5" Type="http://schemas.openxmlformats.org/officeDocument/2006/relationships/worksheet" Target="worksheets/sheet1.xml" TargetMode="Internal"/><Relationship Id="rId6" Type="http://schemas.openxmlformats.org/officeDocument/2006/relationships/worksheet" Target="worksheets/sheet2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tabColor rgb="FFFF0000"/>
    <outlinePr summaryBelow="0" summaryRight="0"/>
  </sheetPr>
  <sheetViews>
    <sheetView workbookViewId="0">
      <selection pane="topLeft" activeCell="A1"/>
    </sheetView>
  </sheetViews>
  <sheetFormatPr baseColWidth="8" defaultColWidth="12.63" defaultRowHeight="15"/>
  <sheetData>
    <row r="1">
      <c r="A1" s="1" t="s">
        <v>0</v>
      </c>
    </row>
    <row r="2">
      <c r="A2" s="2">
        <v>45894</v>
      </c>
      <c r="B2" s="2">
        <v>45925</v>
      </c>
      <c r="C2" s="2">
        <v>45955</v>
      </c>
      <c r="D2" s="2">
        <v>45986</v>
      </c>
      <c r="E2" s="2">
        <v>46016</v>
      </c>
      <c r="F2" s="2">
        <v>45683</v>
      </c>
      <c r="G2" s="2">
        <v>45714</v>
      </c>
      <c r="H2" s="2">
        <v>45742</v>
      </c>
      <c r="I2" s="2">
        <v>45773</v>
      </c>
      <c r="J2" s="2">
        <v>45803</v>
      </c>
      <c r="K2" s="2">
        <v>45834</v>
      </c>
      <c r="L2" s="2">
        <v>45864</v>
      </c>
    </row>
    <row r="3">
      <c r="A3" s="3">
        <v>923.34</v>
      </c>
      <c r="B3" s="3">
        <v>923.34</v>
      </c>
      <c r="C3" s="3">
        <v>923.34</v>
      </c>
      <c r="D3" s="3">
        <v>923.34</v>
      </c>
      <c r="E3" s="3">
        <v>923.34</v>
      </c>
      <c r="F3" s="3">
        <v>923.34</v>
      </c>
      <c r="G3" s="3">
        <v>960</v>
      </c>
      <c r="H3" s="3">
        <v>1100</v>
      </c>
      <c r="I3" s="3">
        <v>1100</v>
      </c>
      <c r="J3" s="3">
        <v>1100</v>
      </c>
      <c r="K3" s="3">
        <v>1100</v>
      </c>
      <c r="L3" s="3">
        <v>1100</v>
      </c>
    </row>
    <row r="4">
      <c r="A4" s="4">
        <v>142.88</v>
      </c>
      <c r="B4" s="4">
        <v>109.66</v>
      </c>
      <c r="C4" s="4">
        <v>109.66</v>
      </c>
      <c r="D4" s="4">
        <v>109.66</v>
      </c>
      <c r="E4" s="4">
        <v>109.66</v>
      </c>
      <c r="F4" s="4">
        <v>139.92</v>
      </c>
      <c r="G4" s="4">
        <v>139.92</v>
      </c>
      <c r="H4" s="5">
        <v>139.92</v>
      </c>
      <c r="I4" s="5">
        <v>139.92</v>
      </c>
      <c r="J4" s="5">
        <v>139.92</v>
      </c>
      <c r="K4" s="5">
        <v>139.92</v>
      </c>
      <c r="L4" s="5">
        <v>139.92</v>
      </c>
    </row>
    <row r="5">
      <c r="A5" s="6">
        <v>125.77</v>
      </c>
      <c r="B5" s="4">
        <v>109.51</v>
      </c>
      <c r="C5" s="4">
        <v>59.51</v>
      </c>
      <c r="D5" s="4">
        <v>59.51</v>
      </c>
      <c r="E5" s="4">
        <v>9.66</v>
      </c>
      <c r="F5" s="4">
        <v>39.11</v>
      </c>
      <c r="G5" s="4">
        <v>39.11</v>
      </c>
      <c r="H5" s="5">
        <v>20.21</v>
      </c>
      <c r="I5" s="5">
        <v>20.21</v>
      </c>
      <c r="J5" s="5">
        <v>20.21</v>
      </c>
      <c r="K5" s="5">
        <v>20.21</v>
      </c>
      <c r="L5" s="5">
        <v>20.21</v>
      </c>
    </row>
    <row r="6">
      <c r="A6" s="4">
        <v>101.53</v>
      </c>
      <c r="B6" s="4">
        <v>98.23</v>
      </c>
      <c r="C6" s="4">
        <v>9.66</v>
      </c>
      <c r="D6" s="4">
        <v>20.21</v>
      </c>
      <c r="E6" s="4">
        <v>38.8</v>
      </c>
      <c r="F6" s="4">
        <v>13.12</v>
      </c>
      <c r="G6" s="4">
        <v>13.12</v>
      </c>
      <c r="H6" s="5">
        <v>13.14</v>
      </c>
      <c r="I6" s="5">
        <v>20</v>
      </c>
      <c r="J6" s="5">
        <v>20</v>
      </c>
      <c r="K6" s="5"/>
      <c r="L6" s="5"/>
    </row>
    <row r="7">
      <c r="A7" s="4">
        <v>18.12</v>
      </c>
      <c r="B7" s="4">
        <v>195.53</v>
      </c>
      <c r="C7" s="4">
        <v>25.55</v>
      </c>
      <c r="D7" s="4">
        <v>9.55</v>
      </c>
      <c r="E7" s="7"/>
      <c r="F7" s="8"/>
      <c r="G7" s="9"/>
      <c r="H7" s="5">
        <v>20</v>
      </c>
      <c r="I7" s="5">
        <v>20.51</v>
      </c>
      <c r="J7" s="5">
        <v>20.52</v>
      </c>
      <c r="K7" s="8"/>
      <c r="L7" s="8"/>
    </row>
    <row r="8">
      <c r="A8" s="4"/>
      <c r="B8" s="4"/>
      <c r="C8" s="4">
        <v>25</v>
      </c>
      <c r="D8" s="10"/>
      <c r="F8" s="8"/>
      <c r="G8" s="8"/>
      <c r="H8" s="5">
        <v>40</v>
      </c>
      <c r="I8" s="5"/>
      <c r="J8" s="8"/>
      <c r="K8" s="9"/>
      <c r="L8" s="8"/>
    </row>
    <row r="9">
      <c r="A9" s="5"/>
      <c r="B9" s="5"/>
      <c r="C9" s="5"/>
      <c r="D9" s="10"/>
      <c r="F9" s="8"/>
      <c r="G9" s="8"/>
      <c r="H9" s="5">
        <v>33.65</v>
      </c>
      <c r="I9" s="5"/>
      <c r="J9" s="8"/>
      <c r="K9" s="9"/>
      <c r="L9" s="8"/>
    </row>
    <row r="10">
      <c r="A10" s="5"/>
      <c r="B10" s="5"/>
      <c r="C10" s="5"/>
      <c r="D10" s="10"/>
      <c r="F10" s="8"/>
      <c r="G10" s="8"/>
      <c r="H10" s="5"/>
      <c r="I10" s="5"/>
      <c r="J10" s="8"/>
      <c r="K10" s="9"/>
      <c r="L10" s="8"/>
    </row>
    <row r="11">
      <c r="A11" s="11">
        <f>SUM(A4:A7)</f>
        <v>388.3</v>
      </c>
      <c r="B11" s="12">
        <v>512.93</v>
      </c>
      <c r="C11" s="12">
        <f>SUM(C4:C8)</f>
        <v>229.38</v>
      </c>
      <c r="D11" s="13">
        <f>SUM(D4:D8)</f>
        <v>198.93</v>
      </c>
      <c r="E11" s="12">
        <f>SUM(E4:E8)</f>
        <v>158.12</v>
      </c>
      <c r="F11" s="14">
        <f>SUM(F4+F5+F6)</f>
        <v>192.15</v>
      </c>
      <c r="G11" s="14">
        <f>SUM(G4+G5+G6)</f>
        <v>192.15</v>
      </c>
      <c r="H11" s="15">
        <f>SUM(H4+H5+H6+H7+H8+H9)</f>
        <v>266.92</v>
      </c>
      <c r="I11" s="15">
        <f>SUM(I4+I5+I6+I7+I8)</f>
        <v>200.64</v>
      </c>
      <c r="J11" s="14">
        <f>SUM(J4+J5+J6+J7)</f>
        <v>200.65</v>
      </c>
      <c r="K11" s="14">
        <f>SUM(K4+K5+K6)</f>
        <v>160.13</v>
      </c>
      <c r="L11" s="14">
        <f>SUM(L4+L5+L6)</f>
        <v>160.13</v>
      </c>
    </row>
    <row r="12">
      <c r="A12" s="16"/>
      <c r="B12" s="17"/>
      <c r="C12" s="18"/>
      <c r="D12" s="19"/>
      <c r="E12" s="20"/>
      <c r="F12" s="21"/>
      <c r="G12" s="22"/>
      <c r="H12" s="22">
        <v>278.41</v>
      </c>
      <c r="I12" s="22">
        <v>340.06</v>
      </c>
      <c r="J12" s="22">
        <v>340.05</v>
      </c>
      <c r="K12" s="22">
        <v>380.65</v>
      </c>
      <c r="L12" s="22">
        <v>380.65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A13" s="24"/>
      <c r="B13" s="24"/>
      <c r="C13" s="18"/>
      <c r="D13" s="24"/>
      <c r="E13" s="24"/>
      <c r="F13" s="24"/>
      <c r="G13" s="24"/>
      <c r="H13" s="24"/>
      <c r="I13" s="24"/>
      <c r="J13" s="24"/>
      <c r="K13" s="24"/>
      <c r="L13" s="24"/>
    </row>
    <row r="14">
      <c r="A14" s="25">
        <v>45895</v>
      </c>
      <c r="B14" s="25">
        <v>45926</v>
      </c>
      <c r="C14" s="25">
        <v>46321</v>
      </c>
      <c r="D14" s="25">
        <v>45987</v>
      </c>
      <c r="E14" s="25">
        <v>46017</v>
      </c>
      <c r="F14" s="25">
        <v>45684</v>
      </c>
      <c r="G14" s="21"/>
      <c r="H14" s="5"/>
      <c r="I14" s="21"/>
      <c r="J14" s="21"/>
      <c r="K14" s="21"/>
      <c r="L14" s="21"/>
    </row>
    <row r="15">
      <c r="A15" s="3">
        <v>1100</v>
      </c>
      <c r="B15" s="3">
        <v>1100</v>
      </c>
      <c r="C15" s="3">
        <v>1100</v>
      </c>
      <c r="D15" s="3">
        <v>1100</v>
      </c>
      <c r="E15" s="3">
        <v>1100</v>
      </c>
      <c r="F15" s="3">
        <v>1100</v>
      </c>
      <c r="G15" s="26"/>
      <c r="H15" s="5"/>
      <c r="I15" s="19"/>
      <c r="J15" s="26"/>
      <c r="K15" s="26"/>
      <c r="L15" s="26"/>
    </row>
    <row r="16">
      <c r="A16" s="5">
        <v>139.92</v>
      </c>
      <c r="B16" s="10">
        <v>139.92</v>
      </c>
      <c r="C16" s="5">
        <v>139.92</v>
      </c>
      <c r="D16" s="5">
        <v>139.92</v>
      </c>
      <c r="E16" s="5">
        <v>139.92</v>
      </c>
      <c r="F16" s="5">
        <v>139.92</v>
      </c>
      <c r="G16" s="20"/>
      <c r="H16" s="5"/>
      <c r="I16" s="20"/>
      <c r="J16" s="20"/>
      <c r="K16" s="20"/>
      <c r="L16" s="20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>
      <c r="A17" s="5"/>
      <c r="B17" s="5"/>
      <c r="C17" s="5"/>
      <c r="D17" s="5"/>
      <c r="E17" s="8"/>
      <c r="F17" s="8"/>
      <c r="G17" s="23"/>
      <c r="H17" s="27"/>
      <c r="I17" s="23"/>
      <c r="J17" s="28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>
      <c r="A18" s="8"/>
      <c r="B18" s="8"/>
      <c r="C18" s="8"/>
      <c r="D18" s="29"/>
      <c r="E18" s="8"/>
      <c r="F18" s="8"/>
      <c r="G18" s="23"/>
      <c r="H18" s="30"/>
      <c r="I18" s="23"/>
      <c r="J18" s="28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>
      <c r="A19" s="8"/>
      <c r="B19" s="8"/>
      <c r="C19" s="8"/>
      <c r="D19" s="29"/>
      <c r="E19" s="8"/>
      <c r="F19" s="8"/>
      <c r="G19" s="23"/>
      <c r="H19" s="30"/>
      <c r="I19" s="23"/>
      <c r="J19" s="28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31">
        <f>SUM(A16)</f>
        <v>139.92</v>
      </c>
      <c r="B20" s="31">
        <v>139.92</v>
      </c>
      <c r="C20" s="31">
        <v>139.92</v>
      </c>
      <c r="D20" s="31">
        <v>139.92</v>
      </c>
      <c r="E20" s="31">
        <v>139.92</v>
      </c>
      <c r="F20" s="31">
        <v>139.92</v>
      </c>
      <c r="H20" s="32"/>
      <c r="J20" s="33"/>
    </row>
    <row r="21">
      <c r="A21" s="16">
        <v>400.73</v>
      </c>
      <c r="B21" s="16">
        <v>400.73</v>
      </c>
      <c r="C21" s="16">
        <v>400.73</v>
      </c>
      <c r="D21" s="16">
        <v>400.73</v>
      </c>
      <c r="E21" s="16">
        <v>400.73</v>
      </c>
      <c r="F21" s="34">
        <v>400.73</v>
      </c>
      <c r="H21" s="32"/>
    </row>
    <row r="22">
      <c r="A22" s="35"/>
      <c r="B22" s="35"/>
      <c r="C22" s="35"/>
      <c r="D22" s="35"/>
      <c r="E22" s="35"/>
      <c r="F22" s="34"/>
      <c r="H22" s="32"/>
    </row>
    <row r="23">
      <c r="A23" s="36">
        <v>45894</v>
      </c>
      <c r="B23" s="36">
        <v>45925</v>
      </c>
      <c r="C23" s="36">
        <v>45955</v>
      </c>
      <c r="D23" s="36">
        <v>45986</v>
      </c>
      <c r="E23" s="36">
        <v>46016</v>
      </c>
      <c r="F23" s="36">
        <v>45683</v>
      </c>
      <c r="G23" s="36">
        <v>45714</v>
      </c>
      <c r="H23" s="36">
        <v>45742</v>
      </c>
      <c r="I23" s="36">
        <v>45773</v>
      </c>
      <c r="J23" s="36">
        <v>45803</v>
      </c>
      <c r="K23" s="36">
        <v>45834</v>
      </c>
      <c r="L23" s="37">
        <v>45864</v>
      </c>
    </row>
    <row r="24">
      <c r="A24" s="38" t="s">
        <v>1</v>
      </c>
      <c r="B24" s="38" t="s">
        <v>2</v>
      </c>
      <c r="C24" s="38" t="s">
        <v>3</v>
      </c>
      <c r="D24" s="38" t="s">
        <v>4</v>
      </c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</row>
    <row r="25">
      <c r="A25" s="39">
        <v>350.91</v>
      </c>
      <c r="B25" s="39">
        <v>549.75</v>
      </c>
      <c r="C25" s="39">
        <v>550</v>
      </c>
      <c r="D25" s="39">
        <v>550</v>
      </c>
      <c r="E25" s="39">
        <v>550</v>
      </c>
      <c r="F25" s="39">
        <v>550</v>
      </c>
      <c r="G25" s="39">
        <v>553</v>
      </c>
      <c r="H25" s="40">
        <v>550</v>
      </c>
      <c r="I25" s="40">
        <v>550</v>
      </c>
      <c r="J25" s="40">
        <v>550</v>
      </c>
      <c r="K25" s="40">
        <v>550</v>
      </c>
      <c r="L25" s="40">
        <v>550</v>
      </c>
    </row>
    <row r="26">
      <c r="A26" s="41">
        <v>139.3</v>
      </c>
      <c r="B26" s="41">
        <v>139.3</v>
      </c>
      <c r="C26" s="41">
        <v>139.3</v>
      </c>
      <c r="D26" s="42">
        <v>139.3</v>
      </c>
      <c r="E26" s="41">
        <v>139.3</v>
      </c>
      <c r="F26" s="41">
        <v>139.3</v>
      </c>
      <c r="G26" s="43">
        <v>139.3</v>
      </c>
      <c r="H26" s="44">
        <v>139.3</v>
      </c>
      <c r="I26" s="45">
        <v>139.3</v>
      </c>
      <c r="J26" s="46">
        <v>139.3</v>
      </c>
      <c r="K26" s="47">
        <v>139.3</v>
      </c>
      <c r="L26" s="44">
        <v>139.3</v>
      </c>
    </row>
    <row r="27">
      <c r="A27" s="48">
        <f>SUM(A25+A26)</f>
        <v>490.21</v>
      </c>
      <c r="B27" s="48">
        <f>SUM(B25+B26)</f>
        <v>689.05</v>
      </c>
      <c r="C27" s="48">
        <f>SUM(C25+C26)</f>
        <v>689.3</v>
      </c>
      <c r="D27" s="48">
        <f>SUM(D25+D26)</f>
        <v>689.3</v>
      </c>
      <c r="E27" s="48">
        <f>SUM(E25+E26)</f>
        <v>689.3</v>
      </c>
      <c r="F27" s="48">
        <f>SUM(F25+F26)</f>
        <v>689.3</v>
      </c>
      <c r="G27" s="48">
        <f>SUM(G25+G26)</f>
        <v>692.3</v>
      </c>
      <c r="H27" s="49">
        <f>SUM(H25+H26)</f>
        <v>689.3</v>
      </c>
      <c r="I27" s="49">
        <f>SUM(I25+I26)</f>
        <v>689.3</v>
      </c>
      <c r="J27" s="49">
        <f>SUM(J25+J26)</f>
        <v>689.3</v>
      </c>
      <c r="K27" s="49">
        <f>SUM(K25+K26)</f>
        <v>689.3</v>
      </c>
      <c r="L27" s="49">
        <f>SUM(L25+L26)</f>
        <v>689.3</v>
      </c>
    </row>
    <row r="28">
      <c r="A28" s="50">
        <v>1099.49</v>
      </c>
      <c r="B28" s="50">
        <v>1099.49</v>
      </c>
      <c r="C28" s="50">
        <v>1099.49</v>
      </c>
      <c r="D28" s="51">
        <v>1099.49</v>
      </c>
      <c r="E28" s="50">
        <v>1099.49</v>
      </c>
      <c r="F28" s="50">
        <v>1099.49</v>
      </c>
      <c r="G28" s="50">
        <v>1099.49</v>
      </c>
      <c r="H28" s="50">
        <v>1099.49</v>
      </c>
      <c r="I28" s="50">
        <v>1099.49</v>
      </c>
      <c r="J28" s="52">
        <v>1099.49</v>
      </c>
      <c r="K28" s="50">
        <v>1099.49</v>
      </c>
      <c r="L28" s="50">
        <v>1099.49</v>
      </c>
    </row>
    <row r="29">
      <c r="A29" s="53">
        <v>1107.04</v>
      </c>
      <c r="B29" s="53">
        <v>1120.22</v>
      </c>
      <c r="C29" s="54">
        <v>1125.99</v>
      </c>
      <c r="D29" s="55">
        <v>1127.88</v>
      </c>
      <c r="E29" s="53">
        <v>1131.22</v>
      </c>
      <c r="F29" s="56" t="s">
        <v>13</v>
      </c>
      <c r="G29" s="53">
        <v>1136.6</v>
      </c>
      <c r="H29" s="30"/>
      <c r="I29" s="23"/>
      <c r="J29" s="57"/>
      <c r="K29" s="23"/>
      <c r="L29" s="23"/>
    </row>
    <row r="30">
      <c r="A30" s="20"/>
      <c r="B30" s="58"/>
      <c r="C30" s="20"/>
      <c r="D30" s="58"/>
      <c r="E30" s="58"/>
      <c r="F30" s="58"/>
      <c r="G30" s="23"/>
      <c r="H30" s="30"/>
      <c r="I30" s="23"/>
      <c r="J30" s="59">
        <v>1114.35</v>
      </c>
      <c r="K30" s="23"/>
      <c r="L30" s="23"/>
    </row>
    <row r="31">
      <c r="A31" s="20"/>
      <c r="B31" s="58"/>
      <c r="C31" s="20"/>
      <c r="D31" s="58"/>
      <c r="E31" s="58"/>
      <c r="F31" s="58"/>
      <c r="G31" s="23"/>
      <c r="H31" s="30"/>
      <c r="I31" s="23"/>
      <c r="J31" s="60"/>
      <c r="K31" s="23"/>
      <c r="L31" s="23"/>
    </row>
    <row r="32">
      <c r="A32" s="36">
        <v>46260</v>
      </c>
      <c r="B32" s="36">
        <v>46291</v>
      </c>
      <c r="C32" s="36">
        <v>46321</v>
      </c>
      <c r="D32" s="36">
        <v>46352</v>
      </c>
      <c r="E32" s="36">
        <v>46382</v>
      </c>
      <c r="F32" s="36">
        <v>46049</v>
      </c>
    </row>
    <row r="33">
      <c r="A33" s="61" t="s">
        <v>14</v>
      </c>
      <c r="B33" s="61" t="s">
        <v>15</v>
      </c>
      <c r="C33" s="61" t="s">
        <v>16</v>
      </c>
      <c r="D33" s="61" t="s">
        <v>17</v>
      </c>
      <c r="E33" s="61" t="s">
        <v>18</v>
      </c>
      <c r="F33" s="61" t="s">
        <v>19</v>
      </c>
      <c r="H33" s="62">
        <f>SUM(139*16)</f>
        <v>2224</v>
      </c>
      <c r="I33" s="62">
        <f>SUM(354.49+176.86)</f>
        <v>531.35</v>
      </c>
    </row>
    <row r="34">
      <c r="A34" s="40">
        <v>550</v>
      </c>
      <c r="B34" s="40">
        <v>550</v>
      </c>
      <c r="C34" s="40">
        <v>550</v>
      </c>
      <c r="D34" s="40">
        <v>550</v>
      </c>
      <c r="E34" s="40">
        <v>550</v>
      </c>
      <c r="F34" s="40">
        <v>550</v>
      </c>
      <c r="H34" s="62">
        <f>SUM(114.3*2)</f>
        <v>228.6</v>
      </c>
    </row>
    <row r="35">
      <c r="A35" s="44">
        <v>139.3</v>
      </c>
      <c r="B35" s="44">
        <v>139.3</v>
      </c>
      <c r="C35" s="45">
        <v>139.3</v>
      </c>
      <c r="D35" s="46">
        <v>139.3</v>
      </c>
      <c r="E35" s="47">
        <v>139.3</v>
      </c>
      <c r="F35" s="44">
        <v>139.3</v>
      </c>
    </row>
    <row r="36">
      <c r="A36" s="63">
        <f>SUM(A34:A35)</f>
        <v>689.3</v>
      </c>
      <c r="B36" s="63">
        <f>SUM(B34:B35)</f>
        <v>689.3</v>
      </c>
      <c r="C36" s="63">
        <f>SUM(C34:C35)</f>
        <v>689.3</v>
      </c>
      <c r="D36" s="63">
        <f>SUM(D34:D35)</f>
        <v>689.3</v>
      </c>
      <c r="E36" s="63">
        <f>SUM(E34:E35)</f>
        <v>689.3</v>
      </c>
      <c r="F36" s="63">
        <f>SUM(F34:F35)</f>
        <v>689.3</v>
      </c>
      <c r="J36" s="64"/>
    </row>
    <row r="37">
      <c r="A37" s="65">
        <v>1099.49</v>
      </c>
      <c r="B37" s="65">
        <v>1099.49</v>
      </c>
      <c r="C37" s="65">
        <v>1099.49</v>
      </c>
      <c r="D37" s="66">
        <v>1099.49</v>
      </c>
      <c r="E37" s="65">
        <v>1099.49</v>
      </c>
      <c r="F37" s="65">
        <v>1099.49</v>
      </c>
      <c r="J37" s="64">
        <v>1671.6</v>
      </c>
    </row>
    <row r="38">
      <c r="A38" s="67"/>
      <c r="B38" s="67"/>
      <c r="C38" s="67"/>
      <c r="D38" s="68"/>
      <c r="E38" s="67"/>
      <c r="F38" s="67"/>
      <c r="J38" s="64">
        <v>835.8</v>
      </c>
    </row>
    <row r="39">
      <c r="A39" s="67"/>
      <c r="B39" s="67"/>
      <c r="C39" s="67"/>
      <c r="D39" s="69">
        <v>1114.35</v>
      </c>
      <c r="E39" s="67"/>
      <c r="F39" s="67"/>
      <c r="G39" s="24"/>
      <c r="H39" s="24"/>
      <c r="I39" s="24"/>
      <c r="J39" s="24"/>
      <c r="K39" s="24"/>
      <c r="L39" s="24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>
      <c r="A43" s="20"/>
      <c r="B43" s="58"/>
      <c r="C43" s="20"/>
      <c r="D43" s="58"/>
      <c r="E43" s="58"/>
      <c r="F43" s="58"/>
      <c r="G43" s="23"/>
      <c r="H43" s="30"/>
      <c r="I43" s="23"/>
      <c r="J43" s="28"/>
      <c r="K43" s="23"/>
      <c r="L43" s="23"/>
    </row>
    <row r="44">
      <c r="A44" s="20"/>
      <c r="B44" s="58"/>
      <c r="C44" s="20"/>
      <c r="D44" s="58"/>
      <c r="E44" s="58"/>
      <c r="F44" s="58"/>
      <c r="G44" s="23"/>
      <c r="H44" s="30"/>
      <c r="I44" s="23"/>
      <c r="J44" s="28"/>
      <c r="K44" s="23"/>
      <c r="L44" s="23"/>
    </row>
    <row r="46">
      <c r="A46" s="70"/>
      <c r="B46" s="70"/>
      <c r="C46" s="70"/>
      <c r="D46" s="70"/>
      <c r="E46" s="70"/>
      <c r="F46" s="70"/>
    </row>
    <row r="47">
      <c r="A47" s="71"/>
      <c r="B47" s="71"/>
      <c r="C47" s="71"/>
      <c r="D47" s="71"/>
      <c r="E47" s="71"/>
      <c r="F47" s="71"/>
    </row>
    <row r="48">
      <c r="A48" s="26"/>
      <c r="B48" s="26"/>
      <c r="C48" s="26"/>
      <c r="D48" s="26"/>
      <c r="E48" s="26"/>
      <c r="F48" s="26"/>
    </row>
    <row r="49">
      <c r="A49" s="72"/>
      <c r="B49" s="72"/>
      <c r="C49" s="72"/>
      <c r="D49" s="72"/>
      <c r="E49" s="72"/>
      <c r="F49" s="72"/>
    </row>
    <row r="50">
      <c r="A50" s="73"/>
      <c r="B50" s="73"/>
      <c r="C50" s="73"/>
      <c r="D50" s="73"/>
      <c r="E50" s="73"/>
      <c r="F50" s="73"/>
    </row>
    <row r="51">
      <c r="A51" s="73"/>
      <c r="B51" s="73"/>
      <c r="C51" s="73"/>
      <c r="D51" s="74"/>
      <c r="E51" s="73"/>
      <c r="F51" s="73"/>
    </row>
  </sheetData>
  <mergeCells count="1">
    <mergeCell ref="A1:L1"/>
  </mergeCells>
  <drawing r:id="rId1"/>
</worksheet>
</file>

<file path=xl/worksheets/sheet2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outlinePr summaryBelow="0" summaryRight="0"/>
  </sheetPr>
  <sheetViews>
    <sheetView workbookViewId="0">
      <selection pane="topLeft" activeCell="D6" sqref="D6"/>
    </sheetView>
  </sheetViews>
  <sheetFormatPr baseColWidth="8" defaultColWidth="12.63" defaultRowHeight="15"/>
  <cols>
    <col min="1" max="1" width="9.13" customWidth="1"/>
    <col min="2" max="2" width="16.57" customWidth="1"/>
    <col min="3" max="3" width="14.12" customWidth="1"/>
    <col min="4" max="4" width="15" customWidth="1"/>
    <col min="7" max="7" width="15.13" customWidth="1"/>
    <col min="8" max="8" width="14.25" customWidth="1"/>
  </cols>
  <sheetData>
    <row r="1">
      <c r="A1" s="75" t="s">
        <v>20</v>
      </c>
      <c r="I1" s="76"/>
      <c r="J1" s="77"/>
      <c r="K1" s="77"/>
    </row>
    <row r="2">
      <c r="I2" s="76"/>
      <c r="J2" s="77"/>
      <c r="K2" s="77"/>
    </row>
    <row r="3">
      <c r="I3" s="76"/>
      <c r="J3" s="77"/>
    </row>
    <row r="4"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>
      <c r="I5" s="76"/>
      <c r="J5" s="77"/>
    </row>
    <row r="6">
      <c r="A6" s="79" t="s">
        <v>21</v>
      </c>
      <c r="B6" s="101" t="s">
        <v>22</v>
      </c>
      <c r="C6" s="101" t="s">
        <v>23</v>
      </c>
      <c r="D6" s="80" t="s">
        <v>24</v>
      </c>
      <c r="E6" s="79" t="s">
        <v>25</v>
      </c>
      <c r="F6" s="79" t="s">
        <v>26</v>
      </c>
      <c r="G6" s="81" t="s">
        <v>27</v>
      </c>
      <c r="H6" s="82" t="s">
        <v>28</v>
      </c>
      <c r="I6" s="76"/>
      <c r="J6" s="77"/>
    </row>
    <row r="7">
      <c r="A7" s="83">
        <v>1</v>
      </c>
      <c r="B7" s="84">
        <v>689.3</v>
      </c>
      <c r="C7" s="84">
        <v>139.92</v>
      </c>
      <c r="D7" s="84">
        <v>0</v>
      </c>
      <c r="E7" s="84">
        <v>0</v>
      </c>
      <c r="F7" s="84">
        <v>52.23</v>
      </c>
      <c r="G7" s="85">
        <f>986.34-F7-E7-C7-B7-D7</f>
        <v>104.89</v>
      </c>
      <c r="H7" s="86">
        <f>B7+C7+E7+F7+E7+D7</f>
        <v>881.45</v>
      </c>
      <c r="I7" s="87">
        <v>986.34</v>
      </c>
      <c r="J7" s="77"/>
    </row>
    <row r="8">
      <c r="A8" s="88">
        <v>2</v>
      </c>
      <c r="B8" s="89">
        <v>689.3</v>
      </c>
      <c r="C8" s="89">
        <v>139.92</v>
      </c>
      <c r="D8" s="89">
        <v>186.15</v>
      </c>
      <c r="E8" s="89">
        <v>0</v>
      </c>
      <c r="F8" s="89">
        <v>217.15</v>
      </c>
      <c r="G8" s="85">
        <f>1290-F8-E8-C8-B8-D8</f>
        <v>57.4799999999999</v>
      </c>
      <c r="H8" s="86">
        <f>B8+C8+E8+F8+E8+D8</f>
        <v>1232.52</v>
      </c>
      <c r="I8" s="87">
        <v>1290</v>
      </c>
      <c r="J8" s="77"/>
    </row>
    <row r="9">
      <c r="A9" s="83">
        <v>3</v>
      </c>
      <c r="B9" s="84">
        <v>689.3</v>
      </c>
      <c r="C9" s="84">
        <v>139.92</v>
      </c>
      <c r="D9" s="84">
        <v>0</v>
      </c>
      <c r="E9" s="84">
        <v>0</v>
      </c>
      <c r="F9" s="84">
        <v>138.86</v>
      </c>
      <c r="G9" s="85">
        <f>1260-F9-E9-C9-B9-D9</f>
        <v>291.92</v>
      </c>
      <c r="H9" s="86">
        <f>B9+C9+E9+F9+E9+D9</f>
        <v>968.08</v>
      </c>
      <c r="I9" s="87">
        <v>1260</v>
      </c>
      <c r="J9" s="77"/>
    </row>
    <row r="10">
      <c r="A10" s="88">
        <v>4</v>
      </c>
      <c r="B10" s="89">
        <v>689.3</v>
      </c>
      <c r="C10" s="89">
        <v>139.92</v>
      </c>
      <c r="D10" s="89">
        <v>0</v>
      </c>
      <c r="E10" s="89">
        <v>0</v>
      </c>
      <c r="F10" s="89">
        <v>125.72</v>
      </c>
      <c r="G10" s="85">
        <f>1299.73-F10-E10-C10-B10-D10</f>
        <v>344.79</v>
      </c>
      <c r="H10" s="86">
        <f>B10+C10+E10+F10+E10+D10</f>
        <v>954.94</v>
      </c>
      <c r="I10" s="87">
        <v>1299.73</v>
      </c>
      <c r="J10" s="77"/>
    </row>
    <row r="11">
      <c r="A11" s="83">
        <v>5</v>
      </c>
      <c r="B11" s="84">
        <v>689.3</v>
      </c>
      <c r="C11" s="84">
        <v>139.92</v>
      </c>
      <c r="D11" s="84">
        <v>0</v>
      </c>
      <c r="E11" s="84">
        <v>0</v>
      </c>
      <c r="F11" s="84">
        <v>106.28</v>
      </c>
      <c r="G11" s="85">
        <f>1230-F11-E11-C11-B11-D11</f>
        <v>294.5</v>
      </c>
      <c r="H11" s="86">
        <f>B11+C11+E11+F11+E11+D11</f>
        <v>935.5</v>
      </c>
      <c r="I11" s="87">
        <v>1230</v>
      </c>
      <c r="J11" s="77"/>
    </row>
    <row r="12">
      <c r="A12" s="88">
        <v>6</v>
      </c>
      <c r="B12" s="89">
        <v>689.3</v>
      </c>
      <c r="C12" s="89">
        <v>139.92</v>
      </c>
      <c r="D12" s="89">
        <v>0</v>
      </c>
      <c r="E12" s="89">
        <v>0</v>
      </c>
      <c r="F12" s="89">
        <v>85.21</v>
      </c>
      <c r="G12" s="85">
        <f>1230-F12-E12-C12-B12-D12</f>
        <v>315.57</v>
      </c>
      <c r="H12" s="86">
        <f>B12+C12+E12+F12+E12+D12</f>
        <v>914.43</v>
      </c>
      <c r="I12" s="87">
        <v>1230</v>
      </c>
      <c r="J12" s="77"/>
    </row>
    <row r="13">
      <c r="A13" s="83">
        <v>7</v>
      </c>
      <c r="B13" s="84">
        <v>689.3</v>
      </c>
      <c r="C13" s="84">
        <v>139.92</v>
      </c>
      <c r="D13" s="84">
        <v>0</v>
      </c>
      <c r="E13" s="84">
        <v>0</v>
      </c>
      <c r="F13" s="84">
        <v>60.21</v>
      </c>
      <c r="G13" s="85">
        <f>1230-F13-E13-C13-B13-D13</f>
        <v>340.57</v>
      </c>
      <c r="H13" s="86">
        <f>B13+C13+E13+F13+E13+D13</f>
        <v>889.43</v>
      </c>
      <c r="I13" s="87">
        <v>1230</v>
      </c>
      <c r="J13" s="77"/>
    </row>
    <row r="14">
      <c r="A14" s="88">
        <v>8</v>
      </c>
      <c r="B14" s="89">
        <v>689.3</v>
      </c>
      <c r="C14" s="89">
        <v>139.92</v>
      </c>
      <c r="D14" s="89">
        <v>0</v>
      </c>
      <c r="E14" s="89">
        <v>0</v>
      </c>
      <c r="F14" s="89"/>
      <c r="G14" s="85">
        <f>1230-F14-E14-C14-B14-D14</f>
        <v>400.78</v>
      </c>
      <c r="H14" s="86">
        <f>B14+C14+E14+F14+E14+D14</f>
        <v>829.22</v>
      </c>
      <c r="I14" s="87">
        <v>1230</v>
      </c>
      <c r="J14" s="77"/>
    </row>
    <row r="15">
      <c r="A15" s="83">
        <v>9</v>
      </c>
      <c r="B15" s="84">
        <v>689.3</v>
      </c>
      <c r="C15" s="84">
        <v>139.92</v>
      </c>
      <c r="D15" s="84">
        <v>0</v>
      </c>
      <c r="E15" s="84">
        <v>0</v>
      </c>
      <c r="F15" s="90"/>
      <c r="G15" s="85">
        <f>1230-F15-E15-C15-B15-D15</f>
        <v>400.78</v>
      </c>
      <c r="H15" s="86">
        <f>B15+C15+E15+F15+E15+D15</f>
        <v>829.22</v>
      </c>
      <c r="I15" s="87">
        <v>1230</v>
      </c>
      <c r="J15" s="77"/>
    </row>
    <row r="16">
      <c r="A16" s="88">
        <v>10</v>
      </c>
      <c r="B16" s="89">
        <v>689.3</v>
      </c>
      <c r="C16" s="89">
        <v>139.92</v>
      </c>
      <c r="D16" s="89">
        <v>0</v>
      </c>
      <c r="E16" s="89">
        <v>0</v>
      </c>
      <c r="F16" s="91"/>
      <c r="G16" s="85">
        <f>1230-F16-E16-C16-B16-D16</f>
        <v>400.78</v>
      </c>
      <c r="H16" s="86">
        <f>B16+C16+E16+F16+E16+D16</f>
        <v>829.22</v>
      </c>
      <c r="I16" s="87">
        <v>1230</v>
      </c>
      <c r="J16" s="77"/>
    </row>
    <row r="17">
      <c r="A17" s="83">
        <v>11</v>
      </c>
      <c r="B17" s="84">
        <v>689.3</v>
      </c>
      <c r="C17" s="84">
        <v>139.92</v>
      </c>
      <c r="D17" s="84">
        <v>0</v>
      </c>
      <c r="E17" s="84">
        <v>0</v>
      </c>
      <c r="F17" s="90"/>
      <c r="G17" s="85">
        <f>1230-F17-E17-C17-B17-D17</f>
        <v>400.78</v>
      </c>
      <c r="H17" s="86">
        <f>B17+C17+E17+F17+E17+D17</f>
        <v>829.22</v>
      </c>
      <c r="I17" s="87">
        <v>1230</v>
      </c>
      <c r="J17" s="77"/>
    </row>
    <row r="18">
      <c r="A18" s="88">
        <v>12</v>
      </c>
      <c r="B18" s="89">
        <v>689.3</v>
      </c>
      <c r="C18" s="89">
        <v>139.92</v>
      </c>
      <c r="D18" s="89">
        <v>0</v>
      </c>
      <c r="E18" s="89">
        <v>0</v>
      </c>
      <c r="F18" s="91"/>
      <c r="G18" s="85">
        <f>1230-F18-E18-C18-B18-D18</f>
        <v>400.78</v>
      </c>
      <c r="H18" s="86">
        <f>B18+C18+E18+F18+E18+D18</f>
        <v>829.22</v>
      </c>
      <c r="I18" s="87">
        <v>1230</v>
      </c>
      <c r="J18" s="77"/>
    </row>
    <row r="19">
      <c r="A19" s="92"/>
      <c r="B19" s="92"/>
      <c r="C19" s="92"/>
      <c r="D19" s="93"/>
      <c r="E19" s="92"/>
      <c r="F19" s="92"/>
      <c r="G19" s="94"/>
      <c r="H19" s="95"/>
      <c r="I19" s="76"/>
      <c r="J19" s="77"/>
    </row>
    <row r="20">
      <c r="A20" s="96">
        <v>2027</v>
      </c>
      <c r="I20" s="76"/>
      <c r="J20" s="77"/>
    </row>
    <row r="21">
      <c r="A21" s="79" t="s">
        <v>21</v>
      </c>
      <c r="B21" s="79" t="s">
        <v>22</v>
      </c>
      <c r="C21" s="79" t="s">
        <v>23</v>
      </c>
      <c r="D21" s="80" t="s">
        <v>24</v>
      </c>
      <c r="E21" s="79" t="s">
        <v>25</v>
      </c>
      <c r="F21" s="79" t="s">
        <v>26</v>
      </c>
      <c r="G21" s="81" t="s">
        <v>27</v>
      </c>
      <c r="H21" s="82" t="s">
        <v>28</v>
      </c>
      <c r="I21" s="76"/>
      <c r="J21" s="77"/>
    </row>
    <row r="22">
      <c r="A22" s="97">
        <v>1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5">
        <f>1230-F22-E22-C22-B22-D22</f>
        <v>1230</v>
      </c>
      <c r="H22" s="86">
        <f>B22+C22+E22+F22+E22+D22</f>
        <v>0</v>
      </c>
      <c r="I22" s="98"/>
    </row>
    <row r="23">
      <c r="A23" s="92">
        <v>2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5">
        <f>1230-F23-E23-C23-B23-D23</f>
        <v>1230</v>
      </c>
      <c r="H23" s="86">
        <f>B23+C23+E23+F23+E23+D23</f>
        <v>0</v>
      </c>
      <c r="I23" s="98"/>
    </row>
    <row r="24">
      <c r="A24" s="97">
        <v>3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5">
        <f>1230-F24-E24-C24-B24-D24</f>
        <v>1230</v>
      </c>
      <c r="H24" s="86">
        <f>B24+C24+E24+F24+E24+D24</f>
        <v>0</v>
      </c>
      <c r="I24" s="98"/>
    </row>
    <row r="25">
      <c r="A25" s="92">
        <v>4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5">
        <f>1230-F25-E25-C25-B25-D25</f>
        <v>1230</v>
      </c>
      <c r="H25" s="86">
        <f>B25+C25+E25+F25+E25+D25</f>
        <v>0</v>
      </c>
      <c r="I25" s="98"/>
    </row>
    <row r="26">
      <c r="A26" s="97">
        <v>5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5">
        <f>1230-F26-E26-C26-B26-D26</f>
        <v>1230</v>
      </c>
      <c r="H26" s="86">
        <f>B26+C26+E26+F26+E26+D26</f>
        <v>0</v>
      </c>
      <c r="I26" s="98"/>
    </row>
    <row r="27">
      <c r="A27" s="92">
        <v>6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5">
        <f>1230-F27-E27-C27-B27-D27</f>
        <v>1230</v>
      </c>
      <c r="H27" s="86">
        <f>B27+C27+E27+F27+E27+D27</f>
        <v>0</v>
      </c>
      <c r="I27" s="98"/>
    </row>
    <row r="28">
      <c r="A28" s="97">
        <v>7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5">
        <f>1230-F28-E28-C28-B28-D28</f>
        <v>1230</v>
      </c>
      <c r="H28" s="86">
        <f>B28+C28+E28+F28+E28+D28</f>
        <v>0</v>
      </c>
      <c r="I28" s="98"/>
    </row>
    <row r="29">
      <c r="A29" s="92">
        <v>8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5">
        <f>1230-F29-E29-C29-B29-D29</f>
        <v>1230</v>
      </c>
      <c r="H29" s="86">
        <f>B29+C29+E29+F29+E29+D29</f>
        <v>0</v>
      </c>
      <c r="I29" s="98"/>
    </row>
    <row r="30">
      <c r="A30" s="97">
        <v>9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5">
        <f>1230-F30-E30-C30-B30-D30</f>
        <v>1230</v>
      </c>
      <c r="H30" s="86">
        <f>B30+C30+E30+F30+E30+D30</f>
        <v>0</v>
      </c>
      <c r="I30" s="98"/>
    </row>
    <row r="31">
      <c r="A31" s="92">
        <v>10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5">
        <f>1230-F31-E31-C31-B31-D31</f>
        <v>1230</v>
      </c>
      <c r="H31" s="86">
        <f>B31+C31+E31+F31+E31+D31</f>
        <v>0</v>
      </c>
      <c r="I31" s="98"/>
    </row>
    <row r="32">
      <c r="A32" s="97">
        <v>11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  <c r="G32" s="85">
        <f>1230-F32-E32-C32-B32-D32</f>
        <v>1230</v>
      </c>
      <c r="H32" s="86">
        <f>B32+C32+E32+F32+E32+D32</f>
        <v>0</v>
      </c>
      <c r="I32" s="98"/>
    </row>
    <row r="33">
      <c r="A33" s="92">
        <v>12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5">
        <f>1230-F33-E33-C33-B33-D33</f>
        <v>1230</v>
      </c>
      <c r="H33" s="86">
        <f>B33+C33+E33+F33+E33+D33</f>
        <v>0</v>
      </c>
      <c r="I33" s="98"/>
    </row>
    <row r="34">
      <c r="A34" s="98"/>
      <c r="B34" s="98"/>
      <c r="C34" s="98"/>
      <c r="D34" s="98"/>
      <c r="E34" s="98"/>
      <c r="F34" s="99"/>
      <c r="G34" s="98"/>
      <c r="H34" s="98"/>
      <c r="I34" s="98"/>
    </row>
  </sheetData>
  <mergeCells count="2">
    <mergeCell ref="A1:H5"/>
    <mergeCell ref="A20:H20"/>
  </mergeCells>
  <drawing r:id="rId1"/>
</worksheet>
</file>