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720" yWindow="435" windowWidth="22755" windowHeight="9240"/>
  </bookViews>
  <sheets>
    <sheet name="Pedido" sheetId="1" r:id="rId1"/>
    <sheet name="Itens do Pedido" sheetId="2" r:id="rId2"/>
    <sheet name="Validação do Item" sheetId="3" r:id="rId3"/>
  </sheets>
  <calcPr calcId="152511"/>
</workbook>
</file>

<file path=xl/calcChain.xml><?xml version="1.0" encoding="utf-8"?>
<calcChain xmlns="http://schemas.openxmlformats.org/spreadsheetml/2006/main">
  <c r="U3" i="3" l="1"/>
  <c r="V3" i="3"/>
  <c r="W3" i="3"/>
  <c r="X3" i="3"/>
  <c r="Y3" i="3"/>
  <c r="L3" i="3"/>
  <c r="M3" i="3"/>
  <c r="N3" i="3"/>
  <c r="O3" i="3"/>
  <c r="K3" i="3"/>
  <c r="Z3" i="3"/>
  <c r="D3" i="3"/>
  <c r="E3" i="3"/>
  <c r="F3" i="3"/>
  <c r="G3" i="3"/>
  <c r="H3" i="3"/>
  <c r="I3" i="3"/>
  <c r="R3" i="3"/>
  <c r="S3" i="3" s="1"/>
  <c r="T3" i="3" s="1"/>
  <c r="C3" i="3"/>
  <c r="J3" i="3" l="1"/>
  <c r="P3" i="3"/>
  <c r="Q3" i="3" s="1"/>
  <c r="AQ2" i="1"/>
  <c r="W2" i="2"/>
  <c r="G2" i="2"/>
  <c r="AA2" i="1"/>
  <c r="S2" i="1"/>
  <c r="B2" i="1" l="1"/>
  <c r="D2" i="1"/>
  <c r="E2" i="1"/>
  <c r="F2" i="1"/>
  <c r="I2" i="1"/>
  <c r="J2" i="1"/>
  <c r="K2" i="1"/>
  <c r="L2" i="1"/>
  <c r="N2" i="1"/>
  <c r="T2" i="1"/>
  <c r="Q2" i="1"/>
  <c r="AL2" i="1"/>
  <c r="AC2" i="1"/>
  <c r="AF2" i="1"/>
  <c r="AG2" i="1"/>
  <c r="AI2" i="1"/>
  <c r="AN2" i="1"/>
  <c r="R2" i="2"/>
  <c r="Q2" i="2"/>
  <c r="AP2" i="1" s="1"/>
  <c r="O2" i="2"/>
  <c r="N2" i="2"/>
  <c r="AK2" i="1" s="1"/>
  <c r="M2" i="2"/>
  <c r="R2" i="1"/>
  <c r="AJ2" i="1" l="1"/>
  <c r="AH2" i="1" s="1"/>
</calcChain>
</file>

<file path=xl/comments1.xml><?xml version="1.0" encoding="utf-8"?>
<comments xmlns="http://schemas.openxmlformats.org/spreadsheetml/2006/main">
  <authors>
    <author>retta</author>
  </authors>
  <commentList>
    <comment ref="R1" authorId="0" shapeId="0">
      <text>
        <r>
          <rPr>
            <b/>
            <sz val="9"/>
            <color indexed="81"/>
            <rFont val="Tahoma"/>
            <charset val="1"/>
          </rPr>
          <t>retta:</t>
        </r>
        <r>
          <rPr>
            <sz val="9"/>
            <color indexed="81"/>
            <rFont val="Tahoma"/>
            <charset val="1"/>
          </rPr>
          <t xml:space="preserve">
Antigo campo "valorTotal"</t>
        </r>
      </text>
    </comment>
    <comment ref="S1" authorId="0" shapeId="0">
      <text>
        <r>
          <rPr>
            <b/>
            <sz val="9"/>
            <color indexed="81"/>
            <rFont val="Tahoma"/>
            <charset val="1"/>
          </rPr>
          <t>retta:</t>
        </r>
        <r>
          <rPr>
            <sz val="9"/>
            <color indexed="81"/>
            <rFont val="Tahoma"/>
            <charset val="1"/>
          </rPr>
          <t xml:space="preserve">
Antigo campo "valorBruto"</t>
        </r>
      </text>
    </comment>
  </commentList>
</comments>
</file>

<file path=xl/sharedStrings.xml><?xml version="1.0" encoding="utf-8"?>
<sst xmlns="http://schemas.openxmlformats.org/spreadsheetml/2006/main" count="106" uniqueCount="76">
  <si>
    <t>IDENTIFICADOR</t>
  </si>
  <si>
    <t>ID</t>
  </si>
  <si>
    <t>codigo</t>
  </si>
  <si>
    <t>codFormaPagamento</t>
  </si>
  <si>
    <t>codCondicaoPagamento</t>
  </si>
  <si>
    <t>codStatus</t>
  </si>
  <si>
    <t>codFilial</t>
  </si>
  <si>
    <t>codCliente</t>
  </si>
  <si>
    <t>cpfCNPJCliente</t>
  </si>
  <si>
    <t>codListaPreco</t>
  </si>
  <si>
    <t>codVendedor</t>
  </si>
  <si>
    <t>codPortador</t>
  </si>
  <si>
    <t>numPedido</t>
  </si>
  <si>
    <t>sequencialVendedor</t>
  </si>
  <si>
    <t>numOrdemCompra</t>
  </si>
  <si>
    <t>dataEmissao</t>
  </si>
  <si>
    <t>valorProdutosComDescAcres</t>
  </si>
  <si>
    <t>valorProdutosSemDescAcres</t>
  </si>
  <si>
    <t>qtdeItens</t>
  </si>
  <si>
    <t>IMEI</t>
  </si>
  <si>
    <t>operacaoFiscal</t>
  </si>
  <si>
    <t>observação</t>
  </si>
  <si>
    <t>campoLivre1</t>
  </si>
  <si>
    <t>campoLivre2</t>
  </si>
  <si>
    <t>campoLivre3</t>
  </si>
  <si>
    <t>codTipoPedido</t>
  </si>
  <si>
    <t>previsaoEntrega</t>
  </si>
  <si>
    <t>codVendedorEmissor</t>
  </si>
  <si>
    <t>latitude</t>
  </si>
  <si>
    <t>longitude</t>
  </si>
  <si>
    <t>origemPedido</t>
  </si>
  <si>
    <t>valorFrete</t>
  </si>
  <si>
    <t>valorTotalPedido</t>
  </si>
  <si>
    <t>tipoFrete</t>
  </si>
  <si>
    <t>valorIPI</t>
  </si>
  <si>
    <t>valorICMS_ST</t>
  </si>
  <si>
    <t>cancelado</t>
  </si>
  <si>
    <t>observacaoCliente</t>
  </si>
  <si>
    <t>tipoDesconto </t>
  </si>
  <si>
    <t>percentualDescontoDoPedido </t>
  </si>
  <si>
    <t xml:space="preserve">valorDescontoDoPedido </t>
  </si>
  <si>
    <t>codProduto</t>
  </si>
  <si>
    <t>codPedido</t>
  </si>
  <si>
    <t>percentualDesconto</t>
  </si>
  <si>
    <t>percentualAcrescimo</t>
  </si>
  <si>
    <t>valorTotalProdutosComDesconto</t>
  </si>
  <si>
    <t>valorUnitarioSemDesconto</t>
  </si>
  <si>
    <t>valorUnitarioComDesconto</t>
  </si>
  <si>
    <t>qtde</t>
  </si>
  <si>
    <t>idPedido</t>
  </si>
  <si>
    <t xml:space="preserve">observação </t>
  </si>
  <si>
    <t>valorTotalIPI</t>
  </si>
  <si>
    <t>valorTotal_ICMS_ST</t>
  </si>
  <si>
    <t>valorTotalComImpostos</t>
  </si>
  <si>
    <t>valorUnitarioComImpostos</t>
  </si>
  <si>
    <t>valorTotalDescontoRateado</t>
  </si>
  <si>
    <t>valorProdutosSemRateioDesconto</t>
  </si>
  <si>
    <t>valorUnitarioSemRateioDesconto</t>
  </si>
  <si>
    <t>qtdeCancelado</t>
  </si>
  <si>
    <t>qtdeFaturado</t>
  </si>
  <si>
    <t>valorFlexMovimentado</t>
  </si>
  <si>
    <t>Na outra aba cole as linhas dos itens de pedido</t>
  </si>
  <si>
    <t>DICA: Antes de colar a linha, abra o arquivo de integração em formato CSV, usando "|" como separador.</t>
  </si>
  <si>
    <t>Cole aqui a linha do pedido, nesta linha</t>
  </si>
  <si>
    <t>percJurosCondPag</t>
  </si>
  <si>
    <t>provider</t>
  </si>
  <si>
    <t>valorTotalProdutosSemPercCondPag </t>
  </si>
  <si>
    <t>numOpcaoPrecoPreFixado</t>
  </si>
  <si>
    <t xml:space="preserve"> dataHoraCadastro</t>
  </si>
  <si>
    <t>V7561-14489880999661</t>
  </si>
  <si>
    <t>00.601.372/0001-73</t>
  </si>
  <si>
    <t>f604c14254b718b</t>
  </si>
  <si>
    <t>%</t>
  </si>
  <si>
    <t>ESSA ABA DEVE SER USADA JUNTO COM A ABA DO PEDIDO. AQUI NÃO VALIDAMOS OS ITENS. PARA VALIDAR AS CONSISTENCIAS DO ITEM USE A ABA DA DIREITA</t>
  </si>
  <si>
    <t>ESSA ABA VALIDA APENAS UM ITEM POR VEZ. COLE O ITEM NA LINHA 4.</t>
  </si>
  <si>
    <t>Cole aqui-&gt;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</si>
</sst>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3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18" fillId="0" borderId="10" xfId="0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4" fillId="0" borderId="0" xfId="0" applyFont="1"/>
    <xf numFmtId="0" fontId="21" fillId="0" borderId="0" xfId="0" applyFont="1"/>
    <xf numFmtId="0" fontId="22" fillId="0" borderId="0" xfId="0" applyFont="1"/>
    <xf numFmtId="164" fontId="0" fillId="0" borderId="0" xfId="0" applyNumberFormat="1"/>
    <xf numFmtId="165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"/>
  <sheetViews>
    <sheetView tabSelected="1" workbookViewId="0">
      <selection activeCell="D27" sqref="D27"/>
    </sheetView>
  </sheetViews>
  <sheetFormatPr defaultRowHeight="15" x14ac:dyDescent="0.25"/>
  <cols>
    <col min="1" max="1" width="40.140625" customWidth="1"/>
    <col min="2" max="2" width="11.7109375" bestFit="1" customWidth="1"/>
    <col min="3" max="3" width="21.42578125" bestFit="1" customWidth="1"/>
    <col min="8" max="8" width="23.85546875" bestFit="1" customWidth="1"/>
    <col min="9" max="9" width="21.7109375" customWidth="1"/>
    <col min="15" max="15" width="11" customWidth="1"/>
    <col min="16" max="16" width="17" bestFit="1" customWidth="1"/>
    <col min="17" max="17" width="19" bestFit="1" customWidth="1"/>
    <col min="18" max="18" width="22.5703125" customWidth="1"/>
    <col min="19" max="19" width="25.42578125" customWidth="1"/>
    <col min="21" max="21" width="16" bestFit="1" customWidth="1"/>
    <col min="32" max="32" width="10.5703125" customWidth="1"/>
    <col min="34" max="34" width="12.28515625" bestFit="1" customWidth="1"/>
    <col min="37" max="37" width="14.7109375" customWidth="1"/>
    <col min="38" max="38" width="8.140625" bestFit="1" customWidth="1"/>
    <col min="39" max="39" width="14" bestFit="1" customWidth="1"/>
    <col min="40" max="40" width="16.42578125" customWidth="1"/>
    <col min="41" max="41" width="22.140625" bestFit="1" customWidth="1"/>
    <col min="42" max="42" width="18.140625" bestFit="1" customWidth="1"/>
    <col min="43" max="43" width="14.28515625" bestFit="1" customWidth="1"/>
  </cols>
  <sheetData>
    <row r="1" spans="1:44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64</v>
      </c>
      <c r="AR1" s="4" t="s">
        <v>65</v>
      </c>
    </row>
    <row r="2" spans="1:44" x14ac:dyDescent="0.25">
      <c r="B2">
        <f>B3</f>
        <v>16</v>
      </c>
      <c r="D2">
        <f t="shared" ref="D2:L2" si="0">D3</f>
        <v>403</v>
      </c>
      <c r="E2">
        <f t="shared" si="0"/>
        <v>4</v>
      </c>
      <c r="F2">
        <f t="shared" si="0"/>
        <v>2</v>
      </c>
      <c r="I2">
        <f t="shared" si="0"/>
        <v>540</v>
      </c>
      <c r="J2" t="str">
        <f t="shared" si="0"/>
        <v>00.601.372/0001-73</v>
      </c>
      <c r="K2">
        <f t="shared" si="0"/>
        <v>1</v>
      </c>
      <c r="L2">
        <f t="shared" si="0"/>
        <v>1061</v>
      </c>
      <c r="N2">
        <f>N3</f>
        <v>403</v>
      </c>
      <c r="Q2" s="1">
        <f>Q3</f>
        <v>42339.611805555556</v>
      </c>
      <c r="R2">
        <f>'Itens do Pedido'!G2</f>
        <v>1341</v>
      </c>
      <c r="S2">
        <f>S3</f>
        <v>1341</v>
      </c>
      <c r="T2">
        <f>COUNT('Itens do Pedido'!A4:A99998)</f>
        <v>2</v>
      </c>
      <c r="AA2">
        <f>AA3</f>
        <v>1</v>
      </c>
      <c r="AC2">
        <f t="shared" ref="AC2" si="1">AC3</f>
        <v>1061</v>
      </c>
      <c r="AF2">
        <f>AF3</f>
        <v>1</v>
      </c>
      <c r="AG2">
        <f>AG3</f>
        <v>0</v>
      </c>
      <c r="AH2">
        <f>R2+AJ2+AK2+AG2</f>
        <v>1341</v>
      </c>
      <c r="AI2">
        <f>AI3</f>
        <v>0</v>
      </c>
      <c r="AJ2">
        <f>'Itens do Pedido'!M2</f>
        <v>0</v>
      </c>
      <c r="AK2">
        <f>'Itens do Pedido'!N2</f>
        <v>0</v>
      </c>
      <c r="AL2">
        <f>AL3</f>
        <v>0</v>
      </c>
      <c r="AN2" t="str">
        <f>AN3</f>
        <v>%</v>
      </c>
      <c r="AP2">
        <f>'Itens do Pedido'!Q2</f>
        <v>0</v>
      </c>
      <c r="AQ2">
        <f>('Itens do Pedido'!O2-'Itens do Pedido'!W2)/'Itens do Pedido'!W2*100</f>
        <v>-10</v>
      </c>
    </row>
    <row r="3" spans="1:44" x14ac:dyDescent="0.25">
      <c r="A3" s="5" t="s">
        <v>63</v>
      </c>
      <c r="B3">
        <v>16</v>
      </c>
      <c r="C3" t="s">
        <v>69</v>
      </c>
      <c r="D3">
        <v>403</v>
      </c>
      <c r="E3">
        <v>4</v>
      </c>
      <c r="F3">
        <v>2</v>
      </c>
      <c r="I3">
        <v>540</v>
      </c>
      <c r="J3" t="s">
        <v>70</v>
      </c>
      <c r="K3">
        <v>1</v>
      </c>
      <c r="L3">
        <v>1061</v>
      </c>
      <c r="N3">
        <v>403</v>
      </c>
      <c r="Q3" s="1">
        <v>42339.611805555556</v>
      </c>
      <c r="R3">
        <v>1341</v>
      </c>
      <c r="S3">
        <v>1341</v>
      </c>
      <c r="T3">
        <v>2</v>
      </c>
      <c r="U3" t="s">
        <v>71</v>
      </c>
      <c r="AA3">
        <v>1</v>
      </c>
      <c r="AC3">
        <v>1061</v>
      </c>
      <c r="AF3">
        <v>1</v>
      </c>
      <c r="AG3">
        <v>0</v>
      </c>
      <c r="AH3">
        <v>1341</v>
      </c>
      <c r="AI3">
        <v>0</v>
      </c>
      <c r="AJ3">
        <v>0</v>
      </c>
      <c r="AK3">
        <v>0</v>
      </c>
      <c r="AL3">
        <v>0</v>
      </c>
      <c r="AN3" t="s">
        <v>72</v>
      </c>
      <c r="AO3">
        <v>0</v>
      </c>
      <c r="AP3">
        <v>0</v>
      </c>
      <c r="AQ3">
        <v>-10</v>
      </c>
    </row>
    <row r="4" spans="1:44" x14ac:dyDescent="0.25">
      <c r="A4" s="5" t="s">
        <v>61</v>
      </c>
    </row>
    <row r="5" spans="1:44" x14ac:dyDescent="0.25">
      <c r="A5" s="6" t="s">
        <v>62</v>
      </c>
    </row>
    <row r="12" spans="1:44" x14ac:dyDescent="0.25">
      <c r="G12" s="7"/>
    </row>
  </sheetData>
  <conditionalFormatting sqref="AP2">
    <cfRule type="expression" dxfId="19" priority="11">
      <formula>AP2&lt;&gt;AP3</formula>
    </cfRule>
    <cfRule type="cellIs" dxfId="18" priority="12" operator="equal">
      <formula>AP3</formula>
    </cfRule>
  </conditionalFormatting>
  <conditionalFormatting sqref="AJ2">
    <cfRule type="expression" dxfId="17" priority="9">
      <formula>AJ2&lt;&gt;AJ3</formula>
    </cfRule>
    <cfRule type="cellIs" dxfId="16" priority="10" operator="equal">
      <formula>AJ3</formula>
    </cfRule>
  </conditionalFormatting>
  <conditionalFormatting sqref="AH2">
    <cfRule type="expression" dxfId="15" priority="7">
      <formula>AH2&lt;&gt;AH3</formula>
    </cfRule>
    <cfRule type="cellIs" dxfId="14" priority="8" operator="equal">
      <formula>AH3</formula>
    </cfRule>
  </conditionalFormatting>
  <conditionalFormatting sqref="AK2">
    <cfRule type="expression" dxfId="13" priority="5">
      <formula>AK2&lt;&gt;AK3</formula>
    </cfRule>
    <cfRule type="cellIs" dxfId="12" priority="6" operator="equal">
      <formula>AK3</formula>
    </cfRule>
  </conditionalFormatting>
  <conditionalFormatting sqref="R2">
    <cfRule type="expression" dxfId="11" priority="3">
      <formula>R2&lt;&gt;R3</formula>
    </cfRule>
    <cfRule type="cellIs" dxfId="10" priority="4" operator="equal">
      <formula>R3</formula>
    </cfRule>
  </conditionalFormatting>
  <conditionalFormatting sqref="AQ2">
    <cfRule type="expression" dxfId="9" priority="1">
      <formula>AQ2&lt;&gt;AQ3</formula>
    </cfRule>
    <cfRule type="cellIs" dxfId="8" priority="2" operator="equal">
      <formula>AQ3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XFD1048576"/>
    </sheetView>
  </sheetViews>
  <sheetFormatPr defaultRowHeight="15" x14ac:dyDescent="0.25"/>
  <cols>
    <col min="1" max="1" width="11.7109375" bestFit="1" customWidth="1"/>
    <col min="2" max="2" width="9" bestFit="1" customWidth="1"/>
    <col min="3" max="3" width="8.85546875" bestFit="1" customWidth="1"/>
    <col min="4" max="4" width="8.140625" bestFit="1" customWidth="1"/>
    <col min="5" max="5" width="15" bestFit="1" customWidth="1"/>
    <col min="6" max="6" width="15.85546875" bestFit="1" customWidth="1"/>
    <col min="7" max="7" width="23.85546875" bestFit="1" customWidth="1"/>
    <col min="8" max="9" width="19.42578125" bestFit="1" customWidth="1"/>
    <col min="10" max="10" width="4" bestFit="1" customWidth="1"/>
    <col min="11" max="11" width="6.7109375" bestFit="1" customWidth="1"/>
    <col min="12" max="12" width="9.7109375" bestFit="1" customWidth="1"/>
    <col min="14" max="14" width="14.85546875" bestFit="1" customWidth="1"/>
    <col min="15" max="15" width="17" bestFit="1" customWidth="1"/>
    <col min="16" max="16" width="19" bestFit="1" customWidth="1"/>
    <col min="17" max="17" width="20.28515625" bestFit="1" customWidth="1"/>
    <col min="18" max="18" width="24.85546875" bestFit="1" customWidth="1"/>
    <col min="19" max="19" width="23.85546875" bestFit="1" customWidth="1"/>
    <col min="20" max="20" width="11.28515625" bestFit="1" customWidth="1"/>
    <col min="21" max="21" width="10.140625" bestFit="1" customWidth="1"/>
    <col min="22" max="22" width="16.42578125" bestFit="1" customWidth="1"/>
    <col min="23" max="23" width="27.140625" bestFit="1" customWidth="1"/>
    <col min="24" max="24" width="19.5703125" bestFit="1" customWidth="1"/>
    <col min="25" max="25" width="15.85546875" bestFit="1" customWidth="1"/>
  </cols>
  <sheetData>
    <row r="1" spans="1:25" x14ac:dyDescent="0.25">
      <c r="A1" t="s">
        <v>73</v>
      </c>
    </row>
    <row r="2" spans="1:25" x14ac:dyDescent="0.25">
      <c r="G2">
        <f>SUM(G4:G9998)</f>
        <v>1341</v>
      </c>
      <c r="M2">
        <f>SUM(M4:M9998)</f>
        <v>0</v>
      </c>
      <c r="N2">
        <f>SUM(N4:N9998)</f>
        <v>0</v>
      </c>
      <c r="O2">
        <f>SUM(O4:O9998)</f>
        <v>1341</v>
      </c>
      <c r="Q2">
        <f>SUM(Q4:Q9998)</f>
        <v>0</v>
      </c>
      <c r="R2">
        <f>SUM(R4:R9998)</f>
        <v>1341</v>
      </c>
      <c r="W2">
        <f>SUM(W4:W9998)</f>
        <v>1490</v>
      </c>
    </row>
    <row r="3" spans="1:25" x14ac:dyDescent="0.25">
      <c r="A3" s="3" t="s">
        <v>0</v>
      </c>
      <c r="B3" s="4" t="s">
        <v>2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50</v>
      </c>
      <c r="M3" s="4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  <c r="T3" s="4" t="s">
        <v>58</v>
      </c>
      <c r="U3" s="4" t="s">
        <v>59</v>
      </c>
      <c r="V3" s="4" t="s">
        <v>60</v>
      </c>
      <c r="W3" s="4" t="s">
        <v>66</v>
      </c>
      <c r="X3" s="4" t="s">
        <v>67</v>
      </c>
      <c r="Y3" s="4" t="s">
        <v>68</v>
      </c>
    </row>
    <row r="4" spans="1:25" x14ac:dyDescent="0.25">
      <c r="A4">
        <v>17</v>
      </c>
      <c r="B4">
        <v>24208734</v>
      </c>
      <c r="C4">
        <v>3478</v>
      </c>
      <c r="D4" t="s">
        <v>69</v>
      </c>
      <c r="E4">
        <v>0</v>
      </c>
      <c r="F4">
        <v>0</v>
      </c>
      <c r="G4">
        <v>930.6</v>
      </c>
      <c r="H4" s="9">
        <v>9.3059999999999992</v>
      </c>
      <c r="I4" s="8">
        <v>9.3059999999999992</v>
      </c>
      <c r="J4">
        <v>100</v>
      </c>
      <c r="M4">
        <v>0</v>
      </c>
      <c r="N4">
        <v>0</v>
      </c>
      <c r="O4">
        <v>930.6</v>
      </c>
      <c r="P4" s="8">
        <v>9.3059999999999992</v>
      </c>
      <c r="Q4">
        <v>0</v>
      </c>
      <c r="R4">
        <v>930.6</v>
      </c>
      <c r="S4" s="8">
        <v>9.3059999999999992</v>
      </c>
      <c r="T4">
        <v>0</v>
      </c>
      <c r="U4">
        <v>0</v>
      </c>
      <c r="V4">
        <v>0</v>
      </c>
      <c r="W4">
        <v>1034</v>
      </c>
      <c r="X4">
        <v>0</v>
      </c>
      <c r="Y4" s="1">
        <v>42339.612488425926</v>
      </c>
    </row>
    <row r="5" spans="1:25" x14ac:dyDescent="0.25">
      <c r="A5">
        <v>17</v>
      </c>
      <c r="B5">
        <v>24208735</v>
      </c>
      <c r="C5">
        <v>3479</v>
      </c>
      <c r="D5" t="s">
        <v>69</v>
      </c>
      <c r="E5">
        <v>0</v>
      </c>
      <c r="F5">
        <v>0</v>
      </c>
      <c r="G5">
        <v>410.4</v>
      </c>
      <c r="H5" s="9">
        <v>4.1040000000000001</v>
      </c>
      <c r="I5" s="8">
        <v>4.1040000000000001</v>
      </c>
      <c r="J5">
        <v>100</v>
      </c>
      <c r="M5">
        <v>0</v>
      </c>
      <c r="N5">
        <v>0</v>
      </c>
      <c r="O5">
        <v>410.4</v>
      </c>
      <c r="P5" s="8">
        <v>4.1040000000000001</v>
      </c>
      <c r="Q5">
        <v>0</v>
      </c>
      <c r="R5">
        <v>410.4</v>
      </c>
      <c r="S5" s="8">
        <v>4.1040000000000001</v>
      </c>
      <c r="T5">
        <v>0</v>
      </c>
      <c r="U5">
        <v>0</v>
      </c>
      <c r="V5">
        <v>0</v>
      </c>
      <c r="W5">
        <v>456</v>
      </c>
      <c r="X5">
        <v>0</v>
      </c>
      <c r="Y5" s="1">
        <v>42339.612604166665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I15" sqref="I14:I15"/>
    </sheetView>
  </sheetViews>
  <sheetFormatPr defaultRowHeight="15" x14ac:dyDescent="0.25"/>
  <cols>
    <col min="1" max="1" width="13.28515625" customWidth="1"/>
    <col min="2" max="2" width="11.7109375" bestFit="1" customWidth="1"/>
    <col min="3" max="3" width="9" bestFit="1" customWidth="1"/>
    <col min="4" max="4" width="8.85546875" bestFit="1" customWidth="1"/>
    <col min="5" max="5" width="21.42578125" bestFit="1" customWidth="1"/>
    <col min="6" max="6" width="15" bestFit="1" customWidth="1"/>
    <col min="7" max="7" width="15.85546875" bestFit="1" customWidth="1"/>
    <col min="8" max="8" width="23.85546875" bestFit="1" customWidth="1"/>
    <col min="9" max="10" width="19.42578125" bestFit="1" customWidth="1"/>
    <col min="11" max="11" width="4" bestFit="1" customWidth="1"/>
    <col min="12" max="12" width="6.7109375" bestFit="1" customWidth="1"/>
    <col min="13" max="13" width="9.7109375" bestFit="1" customWidth="1"/>
    <col min="15" max="15" width="14.85546875" bestFit="1" customWidth="1"/>
    <col min="16" max="16" width="17" bestFit="1" customWidth="1"/>
    <col min="17" max="17" width="19" bestFit="1" customWidth="1"/>
    <col min="18" max="18" width="20.28515625" bestFit="1" customWidth="1"/>
    <col min="19" max="19" width="24.85546875" bestFit="1" customWidth="1"/>
    <col min="20" max="20" width="23.85546875" bestFit="1" customWidth="1"/>
    <col min="21" max="21" width="11.28515625" bestFit="1" customWidth="1"/>
    <col min="22" max="22" width="10.140625" bestFit="1" customWidth="1"/>
    <col min="23" max="23" width="16.42578125" bestFit="1" customWidth="1"/>
    <col min="24" max="24" width="27.140625" bestFit="1" customWidth="1"/>
    <col min="25" max="25" width="19.5703125" bestFit="1" customWidth="1"/>
    <col min="26" max="26" width="15.85546875" bestFit="1" customWidth="1"/>
  </cols>
  <sheetData>
    <row r="1" spans="1:26" x14ac:dyDescent="0.25">
      <c r="B1" s="5" t="s">
        <v>74</v>
      </c>
    </row>
    <row r="2" spans="1:26" x14ac:dyDescent="0.25">
      <c r="B2" s="3" t="s">
        <v>0</v>
      </c>
      <c r="C2" s="4" t="s">
        <v>2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66</v>
      </c>
      <c r="Y2" s="4" t="s">
        <v>67</v>
      </c>
      <c r="Z2" s="4" t="s">
        <v>68</v>
      </c>
    </row>
    <row r="3" spans="1:26" x14ac:dyDescent="0.25">
      <c r="B3">
        <v>17</v>
      </c>
      <c r="C3">
        <f>C4</f>
        <v>24208735</v>
      </c>
      <c r="D3">
        <f t="shared" ref="D3:R3" si="0">D4</f>
        <v>3479</v>
      </c>
      <c r="E3" t="str">
        <f t="shared" si="0"/>
        <v>V7561-14489880999661</v>
      </c>
      <c r="F3">
        <f t="shared" si="0"/>
        <v>0</v>
      </c>
      <c r="G3">
        <f t="shared" si="0"/>
        <v>0</v>
      </c>
      <c r="H3">
        <f t="shared" si="0"/>
        <v>410.4</v>
      </c>
      <c r="I3">
        <f t="shared" si="0"/>
        <v>4.1040000000000001</v>
      </c>
      <c r="J3">
        <f>H3/K3</f>
        <v>4.1040000000000001</v>
      </c>
      <c r="K3">
        <f>K4</f>
        <v>100</v>
      </c>
      <c r="L3">
        <f t="shared" ref="L3:O3" si="1">L4</f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>H3+N3+O3</f>
        <v>410.4</v>
      </c>
      <c r="Q3">
        <f>P3/K3</f>
        <v>4.1040000000000001</v>
      </c>
      <c r="R3">
        <f t="shared" si="0"/>
        <v>0</v>
      </c>
      <c r="S3">
        <f>H3+R3</f>
        <v>410.4</v>
      </c>
      <c r="T3">
        <f>S3/K3</f>
        <v>4.1040000000000001</v>
      </c>
      <c r="U3">
        <f t="shared" ref="U3" si="2">U4</f>
        <v>0</v>
      </c>
      <c r="V3">
        <f t="shared" ref="V3" si="3">V4</f>
        <v>0</v>
      </c>
      <c r="W3">
        <f t="shared" ref="W3" si="4">W4</f>
        <v>0</v>
      </c>
      <c r="X3">
        <f t="shared" ref="X3" si="5">X4</f>
        <v>456</v>
      </c>
      <c r="Y3">
        <f t="shared" ref="Y3" si="6">Y4</f>
        <v>0</v>
      </c>
      <c r="Z3" s="1">
        <f>Z4</f>
        <v>42339.612604166665</v>
      </c>
    </row>
    <row r="4" spans="1:26" x14ac:dyDescent="0.25">
      <c r="A4" s="5" t="s">
        <v>75</v>
      </c>
      <c r="B4">
        <v>17</v>
      </c>
      <c r="C4">
        <v>24208735</v>
      </c>
      <c r="D4">
        <v>3479</v>
      </c>
      <c r="E4" t="s">
        <v>69</v>
      </c>
      <c r="F4">
        <v>0</v>
      </c>
      <c r="G4">
        <v>0</v>
      </c>
      <c r="H4">
        <v>410.4</v>
      </c>
      <c r="I4" s="9">
        <v>4.1040000000000001</v>
      </c>
      <c r="J4" s="8">
        <v>4.1040000000000001</v>
      </c>
      <c r="K4">
        <v>100</v>
      </c>
      <c r="O4">
        <v>0</v>
      </c>
      <c r="P4">
        <v>410.4</v>
      </c>
      <c r="Q4">
        <v>4.1040000000000001</v>
      </c>
      <c r="R4">
        <v>0</v>
      </c>
      <c r="S4">
        <v>410.4</v>
      </c>
      <c r="T4">
        <v>4.1040000000000001</v>
      </c>
      <c r="U4">
        <v>0</v>
      </c>
      <c r="V4">
        <v>0</v>
      </c>
      <c r="W4">
        <v>0</v>
      </c>
      <c r="X4">
        <v>456</v>
      </c>
      <c r="Y4">
        <v>0</v>
      </c>
      <c r="Z4" s="1">
        <v>42339.612604166665</v>
      </c>
    </row>
  </sheetData>
  <conditionalFormatting sqref="P4">
    <cfRule type="cellIs" dxfId="7" priority="9" operator="notEqual">
      <formula>P3</formula>
    </cfRule>
  </conditionalFormatting>
  <conditionalFormatting sqref="J4">
    <cfRule type="cellIs" dxfId="6" priority="8" operator="notEqual">
      <formula>$J$3</formula>
    </cfRule>
  </conditionalFormatting>
  <conditionalFormatting sqref="Q4">
    <cfRule type="cellIs" dxfId="5" priority="7" operator="notEqual">
      <formula>Q3</formula>
    </cfRule>
  </conditionalFormatting>
  <conditionalFormatting sqref="S4">
    <cfRule type="cellIs" dxfId="4" priority="6" operator="notEqual">
      <formula>S3</formula>
    </cfRule>
  </conditionalFormatting>
  <conditionalFormatting sqref="T4">
    <cfRule type="cellIs" dxfId="3" priority="5" operator="notEqual">
      <formula>T3</formula>
    </cfRule>
  </conditionalFormatting>
  <conditionalFormatting sqref="U4">
    <cfRule type="cellIs" dxfId="2" priority="3" operator="greaterThan">
      <formula>$K$4</formula>
    </cfRule>
  </conditionalFormatting>
  <conditionalFormatting sqref="V4">
    <cfRule type="cellIs" dxfId="1" priority="2" operator="greaterThan">
      <formula>$K$4</formula>
    </cfRule>
  </conditionalFormatting>
  <conditionalFormatting sqref="X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Pedido</vt:lpstr>
      <vt:lpstr>Itens do Pedido</vt:lpstr>
      <vt:lpstr>Validação do Item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2015-03-24T15:10:04Z</dcterms:created>
  <dcterms:modified xsi:type="dcterms:W3CDTF">2016-02-09T19:47:04Z</dcterms:modified>
</cp:coreProperties>
</file>